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Data" sheetId="1" r:id="rId1"/>
    <sheet name="publié" sheetId="2" r:id="rId2"/>
  </sheets>
  <definedNames/>
  <calcPr fullCalcOnLoad="1"/>
</workbook>
</file>

<file path=xl/sharedStrings.xml><?xml version="1.0" encoding="utf-8"?>
<sst xmlns="http://schemas.openxmlformats.org/spreadsheetml/2006/main" count="1308" uniqueCount="72">
  <si>
    <t>Opérations non financières [nasa_10_nf_tr]</t>
  </si>
  <si>
    <t>Dernière mise à jour</t>
  </si>
  <si>
    <t>Date d'extraction</t>
  </si>
  <si>
    <t>Source des données</t>
  </si>
  <si>
    <t>Eurostat</t>
  </si>
  <si>
    <t>UNIT</t>
  </si>
  <si>
    <t>Prix courants, millions d'euros</t>
  </si>
  <si>
    <t>DIRECT</t>
  </si>
  <si>
    <t>Payé</t>
  </si>
  <si>
    <t>NA_ITEM</t>
  </si>
  <si>
    <t>Formation brute de capital fixe</t>
  </si>
  <si>
    <t>SECTOR</t>
  </si>
  <si>
    <t>Sociétés non financières</t>
  </si>
  <si>
    <t>GEO/TIME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</si>
  <si>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</si>
  <si>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</si>
  <si>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</si>
  <si>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</si>
  <si>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</si>
  <si>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</si>
  <si>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</si>
  <si>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</si>
  <si>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</si>
  <si>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</si>
  <si>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Union européenne - 27 pays (à partir de 2020)</t>
  </si>
  <si>
    <t>Union européenne - 28 pays (2013-2020)</t>
  </si>
  <si>
    <t>Zone euro - 19 pays (à partir de 2015)</t>
  </si>
  <si>
    <t>Belgique</t>
  </si>
  <si>
    <t>Tchéquie</t>
  </si>
  <si>
    <t>Danemark</t>
  </si>
  <si>
    <t>Allemagne (jusqu'en 1990, ancien territoire de la RFA)</t>
  </si>
  <si>
    <t>Irlande</t>
  </si>
  <si>
    <t>Grèce</t>
  </si>
  <si>
    <t>Espagne</t>
  </si>
  <si>
    <t>France</t>
  </si>
  <si>
    <t>Italie</t>
  </si>
  <si>
    <t>Pays-Bas</t>
  </si>
  <si>
    <t>Autriche</t>
  </si>
  <si>
    <t>Pologne</t>
  </si>
  <si>
    <t>Portugal</t>
  </si>
  <si>
    <t>Roumanie</t>
  </si>
  <si>
    <t>Finlande</t>
  </si>
  <si>
    <t>Suède</t>
  </si>
  <si>
    <t>Royaume-Uni</t>
  </si>
  <si>
    <t>:</t>
  </si>
  <si>
    <t>Caractères spécial :</t>
  </si>
  <si>
    <t>non disponible</t>
  </si>
  <si>
    <t>Autres subventions sur la production</t>
  </si>
  <si>
    <t>Revenus distribués des sociétés</t>
  </si>
  <si>
    <t>Dividendes</t>
  </si>
  <si>
    <t>Valeur ajoutée, brute</t>
  </si>
  <si>
    <t>Épargne , brute</t>
  </si>
  <si>
    <t>Capacité de financement (+) / Besoin de financement (-)</t>
  </si>
  <si>
    <t>Reçu</t>
  </si>
  <si>
    <t>taux d'autofinancement</t>
  </si>
  <si>
    <t>revenus distribués reçus - versés en % du PIB</t>
  </si>
  <si>
    <t>Excédent d'exploitation et revenu mixte, brut</t>
  </si>
  <si>
    <t>Taux de marge</t>
  </si>
  <si>
    <t>Allemagne reestimé</t>
  </si>
  <si>
    <t>Italie reestimé</t>
  </si>
  <si>
    <t>UE - 27 pays</t>
  </si>
  <si>
    <t>Allemagne</t>
  </si>
  <si>
    <t>UE - 27 pays reestimé</t>
  </si>
  <si>
    <t>Source : Eurostat</t>
  </si>
  <si>
    <t xml:space="preserve">Allemagne </t>
  </si>
  <si>
    <t>Payé - reçus</t>
  </si>
  <si>
    <t>Taux d'éoargne</t>
  </si>
  <si>
    <t>taux d'invetissement</t>
  </si>
  <si>
    <t>taux de Capacité de financement (+) / Besoin de financement (-)</t>
  </si>
  <si>
    <t>hors Irlande</t>
  </si>
  <si>
    <t>UE 27 pays</t>
  </si>
  <si>
    <t>part des revenus distriibués dans l'EBE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</si>
</sst>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dd\.mm\.yy"/>
    <numFmt numFmtId="173" formatCode="0.0%"/>
    <numFmt numFmtId="174" formatCode="0.000"/>
  </numFmts>
  <fonts count="49">
    <font>
      <sz val="11"/>
      <name val="Arial"/>
      <family val="0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Arial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62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73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48" fillId="35" borderId="12" xfId="0" applyNumberFormat="1" applyFont="1" applyFill="1" applyBorder="1" applyAlignment="1">
      <alignment/>
    </xf>
    <xf numFmtId="0" fontId="3" fillId="34" borderId="13" xfId="0" applyNumberFormat="1" applyFont="1" applyFill="1" applyBorder="1" applyAlignment="1">
      <alignment/>
    </xf>
    <xf numFmtId="173" fontId="3" fillId="34" borderId="0" xfId="0" applyNumberFormat="1" applyFont="1" applyFill="1" applyBorder="1" applyAlignment="1">
      <alignment/>
    </xf>
    <xf numFmtId="173" fontId="48" fillId="35" borderId="0" xfId="0" applyNumberFormat="1" applyFont="1" applyFill="1" applyBorder="1" applyAlignment="1">
      <alignment/>
    </xf>
    <xf numFmtId="173" fontId="3" fillId="34" borderId="11" xfId="0" applyNumberFormat="1" applyFont="1" applyFill="1" applyBorder="1" applyAlignment="1">
      <alignment/>
    </xf>
    <xf numFmtId="173" fontId="3" fillId="34" borderId="14" xfId="0" applyNumberFormat="1" applyFont="1" applyFill="1" applyBorder="1" applyAlignment="1">
      <alignment/>
    </xf>
    <xf numFmtId="173" fontId="3" fillId="34" borderId="15" xfId="0" applyNumberFormat="1" applyFont="1" applyFill="1" applyBorder="1" applyAlignment="1">
      <alignment/>
    </xf>
    <xf numFmtId="173" fontId="3" fillId="34" borderId="12" xfId="0" applyNumberFormat="1" applyFont="1" applyFill="1" applyBorder="1" applyAlignment="1">
      <alignment/>
    </xf>
    <xf numFmtId="173" fontId="3" fillId="34" borderId="16" xfId="0" applyNumberFormat="1" applyFont="1" applyFill="1" applyBorder="1" applyAlignment="1">
      <alignment/>
    </xf>
    <xf numFmtId="173" fontId="48" fillId="35" borderId="12" xfId="0" applyNumberFormat="1" applyFont="1" applyFill="1" applyBorder="1" applyAlignment="1">
      <alignment/>
    </xf>
    <xf numFmtId="173" fontId="48" fillId="35" borderId="16" xfId="0" applyNumberFormat="1" applyFont="1" applyFill="1" applyBorder="1" applyAlignment="1">
      <alignment/>
    </xf>
    <xf numFmtId="173" fontId="3" fillId="34" borderId="13" xfId="0" applyNumberFormat="1" applyFont="1" applyFill="1" applyBorder="1" applyAlignment="1">
      <alignment/>
    </xf>
    <xf numFmtId="173" fontId="3" fillId="34" borderId="17" xfId="0" applyNumberFormat="1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8" borderId="12" xfId="0" applyNumberFormat="1" applyFont="1" applyFill="1" applyBorder="1" applyAlignment="1">
      <alignment/>
    </xf>
    <xf numFmtId="173" fontId="3" fillId="8" borderId="12" xfId="0" applyNumberFormat="1" applyFont="1" applyFill="1" applyBorder="1" applyAlignment="1">
      <alignment/>
    </xf>
    <xf numFmtId="173" fontId="3" fillId="8" borderId="0" xfId="0" applyNumberFormat="1" applyFont="1" applyFill="1" applyBorder="1" applyAlignment="1">
      <alignment/>
    </xf>
    <xf numFmtId="173" fontId="3" fillId="8" borderId="16" xfId="0" applyNumberFormat="1" applyFont="1" applyFill="1" applyBorder="1" applyAlignment="1">
      <alignment/>
    </xf>
    <xf numFmtId="0" fontId="4" fillId="8" borderId="12" xfId="0" applyNumberFormat="1" applyFont="1" applyFill="1" applyBorder="1" applyAlignment="1">
      <alignment/>
    </xf>
    <xf numFmtId="173" fontId="4" fillId="8" borderId="12" xfId="0" applyNumberFormat="1" applyFont="1" applyFill="1" applyBorder="1" applyAlignment="1">
      <alignment/>
    </xf>
    <xf numFmtId="173" fontId="4" fillId="8" borderId="0" xfId="0" applyNumberFormat="1" applyFont="1" applyFill="1" applyBorder="1" applyAlignment="1">
      <alignment/>
    </xf>
    <xf numFmtId="173" fontId="4" fillId="8" borderId="16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 horizontal="center"/>
    </xf>
    <xf numFmtId="0" fontId="3" fillId="34" borderId="21" xfId="0" applyNumberFormat="1" applyFont="1" applyFill="1" applyBorder="1" applyAlignment="1">
      <alignment horizontal="center"/>
    </xf>
    <xf numFmtId="0" fontId="3" fillId="34" borderId="22" xfId="0" applyNumberFormat="1" applyFont="1" applyFill="1" applyBorder="1" applyAlignment="1">
      <alignment horizontal="center"/>
    </xf>
    <xf numFmtId="0" fontId="3" fillId="34" borderId="11" xfId="0" applyNumberFormat="1" applyFont="1" applyFill="1" applyBorder="1" applyAlignment="1">
      <alignment horizontal="center"/>
    </xf>
    <xf numFmtId="0" fontId="3" fillId="34" borderId="14" xfId="0" applyNumberFormat="1" applyFont="1" applyFill="1" applyBorder="1" applyAlignment="1">
      <alignment horizontal="center"/>
    </xf>
    <xf numFmtId="0" fontId="3" fillId="34" borderId="15" xfId="0" applyNumberFormat="1" applyFont="1" applyFill="1" applyBorder="1" applyAlignment="1">
      <alignment horizontal="center"/>
    </xf>
    <xf numFmtId="173" fontId="3" fillId="34" borderId="18" xfId="0" applyNumberFormat="1" applyFont="1" applyFill="1" applyBorder="1" applyAlignment="1">
      <alignment/>
    </xf>
    <xf numFmtId="0" fontId="4" fillId="34" borderId="11" xfId="0" applyNumberFormat="1" applyFont="1" applyFill="1" applyBorder="1" applyAlignment="1">
      <alignment/>
    </xf>
    <xf numFmtId="173" fontId="4" fillId="34" borderId="11" xfId="0" applyNumberFormat="1" applyFont="1" applyFill="1" applyBorder="1" applyAlignment="1">
      <alignment/>
    </xf>
    <xf numFmtId="173" fontId="4" fillId="34" borderId="14" xfId="0" applyNumberFormat="1" applyFont="1" applyFill="1" applyBorder="1" applyAlignment="1">
      <alignment/>
    </xf>
    <xf numFmtId="173" fontId="4" fillId="34" borderId="15" xfId="0" applyNumberFormat="1" applyFont="1" applyFill="1" applyBorder="1" applyAlignment="1">
      <alignment/>
    </xf>
    <xf numFmtId="0" fontId="1" fillId="35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5" fillId="35" borderId="0" xfId="0" applyNumberFormat="1" applyFont="1" applyFill="1" applyBorder="1" applyAlignment="1">
      <alignment/>
    </xf>
    <xf numFmtId="0" fontId="6" fillId="35" borderId="0" xfId="0" applyFont="1" applyFill="1" applyAlignment="1">
      <alignment/>
    </xf>
    <xf numFmtId="9" fontId="3" fillId="34" borderId="14" xfId="0" applyNumberFormat="1" applyFont="1" applyFill="1" applyBorder="1" applyAlignment="1">
      <alignment/>
    </xf>
    <xf numFmtId="9" fontId="3" fillId="34" borderId="0" xfId="0" applyNumberFormat="1" applyFont="1" applyFill="1" applyBorder="1" applyAlignment="1">
      <alignment/>
    </xf>
    <xf numFmtId="9" fontId="48" fillId="35" borderId="0" xfId="0" applyNumberFormat="1" applyFont="1" applyFill="1" applyBorder="1" applyAlignment="1">
      <alignment/>
    </xf>
    <xf numFmtId="9" fontId="4" fillId="34" borderId="0" xfId="0" applyNumberFormat="1" applyFont="1" applyFill="1" applyBorder="1" applyAlignment="1">
      <alignment/>
    </xf>
    <xf numFmtId="9" fontId="3" fillId="34" borderId="17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174" fontId="0" fillId="0" borderId="0" xfId="0" applyNumberForma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025"/>
          <c:w val="0.87125"/>
          <c:h val="0.9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publié!$P$263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publié!$O$264:$O$280</c:f>
              <c:strCache/>
            </c:strRef>
          </c:cat>
          <c:val>
            <c:numRef>
              <c:f>publié!$P$264:$P$280</c:f>
              <c:numCache/>
            </c:numRef>
          </c:val>
        </c:ser>
        <c:ser>
          <c:idx val="1"/>
          <c:order val="1"/>
          <c:tx>
            <c:strRef>
              <c:f>publié!$Q$263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publié!$O$264:$O$280</c:f>
              <c:strCache/>
            </c:strRef>
          </c:cat>
          <c:val>
            <c:numRef>
              <c:f>publié!$Q$264:$Q$280</c:f>
              <c:numCache/>
            </c:numRef>
          </c:val>
        </c:ser>
        <c:axId val="63015753"/>
        <c:axId val="30270866"/>
      </c:barChart>
      <c:catAx>
        <c:axId val="63015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70866"/>
        <c:crosses val="autoZero"/>
        <c:auto val="1"/>
        <c:lblOffset val="100"/>
        <c:tickLblSkip val="1"/>
        <c:noMultiLvlLbl val="0"/>
      </c:catAx>
      <c:valAx>
        <c:axId val="302708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157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65"/>
          <c:y val="0.444"/>
          <c:w val="0.08625"/>
          <c:h val="0.1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666750</xdr:colOff>
      <xdr:row>281</xdr:row>
      <xdr:rowOff>19050</xdr:rowOff>
    </xdr:from>
    <xdr:to>
      <xdr:col>23</xdr:col>
      <xdr:colOff>600075</xdr:colOff>
      <xdr:row>302</xdr:row>
      <xdr:rowOff>190500</xdr:rowOff>
    </xdr:to>
    <xdr:graphicFrame>
      <xdr:nvGraphicFramePr>
        <xdr:cNvPr id="1" name="Graphique 1"/>
        <xdr:cNvGraphicFramePr/>
      </xdr:nvGraphicFramePr>
      <xdr:xfrm>
        <a:off x="11639550" y="59902725"/>
        <a:ext cx="66008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2"/>
  <sheetViews>
    <sheetView zoomScalePageLayoutView="0" workbookViewId="0" topLeftCell="A350">
      <selection activeCell="K374" sqref="K374"/>
    </sheetView>
  </sheetViews>
  <sheetFormatPr defaultColWidth="8.75390625" defaultRowHeight="14.25"/>
  <sheetData>
    <row r="1" ht="14.25">
      <c r="A1" s="1" t="s">
        <v>0</v>
      </c>
    </row>
    <row r="3" spans="1:2" ht="14.25">
      <c r="A3" s="1" t="s">
        <v>1</v>
      </c>
      <c r="B3" s="2">
        <v>44588.36203703703</v>
      </c>
    </row>
    <row r="4" spans="1:2" ht="14.25">
      <c r="A4" s="1" t="s">
        <v>2</v>
      </c>
      <c r="B4" s="2">
        <v>44589.48842446759</v>
      </c>
    </row>
    <row r="5" spans="1:2" ht="14.25">
      <c r="A5" s="1" t="s">
        <v>3</v>
      </c>
      <c r="B5" s="1" t="s">
        <v>4</v>
      </c>
    </row>
    <row r="7" spans="1:2" ht="14.25">
      <c r="A7" s="1" t="s">
        <v>5</v>
      </c>
      <c r="B7" s="1" t="s">
        <v>6</v>
      </c>
    </row>
    <row r="8" spans="1:2" ht="14.25">
      <c r="A8" s="1" t="s">
        <v>7</v>
      </c>
      <c r="B8" s="1" t="s">
        <v>8</v>
      </c>
    </row>
    <row r="9" spans="1:2" ht="14.25">
      <c r="A9" s="1" t="s">
        <v>9</v>
      </c>
      <c r="B9" s="1" t="s">
        <v>10</v>
      </c>
    </row>
    <row r="10" spans="1:2" ht="14.25">
      <c r="A10" s="1" t="s">
        <v>11</v>
      </c>
      <c r="B10" s="1" t="s">
        <v>12</v>
      </c>
    </row>
    <row r="12" spans="1:11" ht="14.25">
      <c r="A12" s="3" t="s">
        <v>13</v>
      </c>
      <c r="B12" s="3" t="s">
        <v>14</v>
      </c>
      <c r="C12" s="3" t="s">
        <v>15</v>
      </c>
      <c r="D12" s="3" t="s">
        <v>16</v>
      </c>
      <c r="E12" s="3" t="s">
        <v>17</v>
      </c>
      <c r="F12" s="3" t="s">
        <v>18</v>
      </c>
      <c r="G12" s="3" t="s">
        <v>19</v>
      </c>
      <c r="H12" s="3" t="s">
        <v>20</v>
      </c>
      <c r="I12" s="3" t="s">
        <v>21</v>
      </c>
      <c r="J12" s="3" t="s">
        <v>22</v>
      </c>
      <c r="K12" s="3" t="s">
        <v>23</v>
      </c>
    </row>
    <row r="13" spans="1:11" ht="14.25">
      <c r="A13" s="3" t="s">
        <v>24</v>
      </c>
      <c r="B13" s="4">
        <v>1304401</v>
      </c>
      <c r="C13" s="4">
        <v>1320585</v>
      </c>
      <c r="D13" s="4">
        <v>1316656</v>
      </c>
      <c r="E13" s="4">
        <v>1368073</v>
      </c>
      <c r="F13" s="4">
        <v>1479676</v>
      </c>
      <c r="G13" s="4">
        <v>1555979</v>
      </c>
      <c r="H13" s="4">
        <v>1647906</v>
      </c>
      <c r="I13" s="4">
        <v>1732842</v>
      </c>
      <c r="J13" s="4">
        <v>1917350</v>
      </c>
      <c r="K13" s="4">
        <v>1743681</v>
      </c>
    </row>
    <row r="14" spans="1:11" ht="14.25">
      <c r="A14" s="3" t="s">
        <v>25</v>
      </c>
      <c r="B14" s="4">
        <v>1474996</v>
      </c>
      <c r="C14" s="4">
        <v>1513172</v>
      </c>
      <c r="D14" s="4">
        <v>1514363</v>
      </c>
      <c r="E14" s="4">
        <v>1591976</v>
      </c>
      <c r="F14" s="4">
        <v>1747866</v>
      </c>
      <c r="G14" s="4">
        <v>1817036</v>
      </c>
      <c r="H14" s="4">
        <v>1895994</v>
      </c>
      <c r="I14" s="4">
        <v>1981071</v>
      </c>
      <c r="J14" s="4">
        <v>2145874</v>
      </c>
      <c r="K14" s="5" t="s">
        <v>44</v>
      </c>
    </row>
    <row r="15" spans="1:11" ht="14.25">
      <c r="A15" s="3" t="s">
        <v>26</v>
      </c>
      <c r="B15" s="4">
        <v>1102561</v>
      </c>
      <c r="C15" s="4">
        <v>1109258</v>
      </c>
      <c r="D15" s="4">
        <v>1102047</v>
      </c>
      <c r="E15" s="4">
        <v>1143261</v>
      </c>
      <c r="F15" s="4">
        <v>1239718</v>
      </c>
      <c r="G15" s="4">
        <v>1309497</v>
      </c>
      <c r="H15" s="4">
        <v>1385061</v>
      </c>
      <c r="I15" s="4">
        <v>1456429</v>
      </c>
      <c r="J15" s="4">
        <v>1624230</v>
      </c>
      <c r="K15" s="4">
        <v>1472921</v>
      </c>
    </row>
    <row r="16" spans="1:11" ht="14.25">
      <c r="A16" s="3" t="s">
        <v>27</v>
      </c>
      <c r="B16" s="4">
        <v>52636</v>
      </c>
      <c r="C16" s="4">
        <v>54143</v>
      </c>
      <c r="D16" s="4">
        <v>53566</v>
      </c>
      <c r="E16" s="4">
        <v>55672</v>
      </c>
      <c r="F16" s="4">
        <v>59028</v>
      </c>
      <c r="G16" s="4">
        <v>62372</v>
      </c>
      <c r="H16" s="4">
        <v>64153</v>
      </c>
      <c r="I16" s="4">
        <v>66374</v>
      </c>
      <c r="J16" s="4">
        <v>71035</v>
      </c>
      <c r="K16" s="4">
        <v>66348</v>
      </c>
    </row>
    <row r="17" spans="1:11" ht="14.25">
      <c r="A17" s="3" t="s">
        <v>28</v>
      </c>
      <c r="B17" s="4">
        <v>26684</v>
      </c>
      <c r="C17" s="4">
        <v>26705</v>
      </c>
      <c r="D17" s="4">
        <v>25756</v>
      </c>
      <c r="E17" s="4">
        <v>24925</v>
      </c>
      <c r="F17" s="4">
        <v>27224</v>
      </c>
      <c r="G17" s="4">
        <v>28472</v>
      </c>
      <c r="H17" s="4">
        <v>31876</v>
      </c>
      <c r="I17" s="4">
        <v>34239</v>
      </c>
      <c r="J17" s="4">
        <v>37669</v>
      </c>
      <c r="K17" s="4">
        <v>33399</v>
      </c>
    </row>
    <row r="18" spans="1:11" ht="14.25">
      <c r="A18" s="3" t="s">
        <v>29</v>
      </c>
      <c r="B18" s="4">
        <v>24386</v>
      </c>
      <c r="C18" s="4">
        <v>25733</v>
      </c>
      <c r="D18" s="4">
        <v>28429</v>
      </c>
      <c r="E18" s="4">
        <v>29219</v>
      </c>
      <c r="F18" s="4">
        <v>31808</v>
      </c>
      <c r="G18" s="4">
        <v>35206</v>
      </c>
      <c r="H18" s="4">
        <v>37369</v>
      </c>
      <c r="I18" s="4">
        <v>38789</v>
      </c>
      <c r="J18" s="4">
        <v>38492</v>
      </c>
      <c r="K18" s="4">
        <v>40274</v>
      </c>
    </row>
    <row r="19" spans="1:11" ht="14.25">
      <c r="A19" s="3" t="s">
        <v>30</v>
      </c>
      <c r="B19" s="4">
        <v>309953</v>
      </c>
      <c r="C19" s="4">
        <v>313284</v>
      </c>
      <c r="D19" s="4">
        <v>312532</v>
      </c>
      <c r="E19" s="4">
        <v>332132</v>
      </c>
      <c r="F19" s="4">
        <v>348367</v>
      </c>
      <c r="G19" s="4">
        <v>364330</v>
      </c>
      <c r="H19" s="4">
        <v>385535</v>
      </c>
      <c r="I19" s="4">
        <v>408710</v>
      </c>
      <c r="J19" s="4">
        <v>429381</v>
      </c>
      <c r="K19" s="4">
        <v>410187</v>
      </c>
    </row>
    <row r="20" spans="1:11" ht="14.25">
      <c r="A20" s="3" t="s">
        <v>31</v>
      </c>
      <c r="B20" s="4">
        <v>19279</v>
      </c>
      <c r="C20" s="4">
        <v>26255</v>
      </c>
      <c r="D20" s="4">
        <v>24561</v>
      </c>
      <c r="E20" s="4">
        <v>29217</v>
      </c>
      <c r="F20" s="4">
        <v>52422</v>
      </c>
      <c r="G20" s="4">
        <v>83844</v>
      </c>
      <c r="H20" s="4">
        <v>84555</v>
      </c>
      <c r="I20" s="4">
        <v>75696</v>
      </c>
      <c r="J20" s="4">
        <v>173472</v>
      </c>
      <c r="K20" s="4">
        <v>129773</v>
      </c>
    </row>
    <row r="21" spans="1:11" ht="14.25">
      <c r="A21" s="3" t="s">
        <v>32</v>
      </c>
      <c r="B21" s="4">
        <v>9965</v>
      </c>
      <c r="C21" s="4">
        <v>8454</v>
      </c>
      <c r="D21" s="4">
        <v>7163</v>
      </c>
      <c r="E21" s="4">
        <v>8237</v>
      </c>
      <c r="F21" s="4">
        <v>8277</v>
      </c>
      <c r="G21" s="4">
        <v>9038</v>
      </c>
      <c r="H21" s="4">
        <v>9067</v>
      </c>
      <c r="I21" s="4">
        <v>10407</v>
      </c>
      <c r="J21" s="4">
        <v>10685</v>
      </c>
      <c r="K21" s="4">
        <v>10101</v>
      </c>
    </row>
    <row r="22" spans="1:11" ht="14.25">
      <c r="A22" s="3" t="s">
        <v>33</v>
      </c>
      <c r="B22" s="4">
        <v>107992</v>
      </c>
      <c r="C22" s="4">
        <v>115593</v>
      </c>
      <c r="D22" s="4">
        <v>117899</v>
      </c>
      <c r="E22" s="4">
        <v>126820</v>
      </c>
      <c r="F22" s="4">
        <v>130301</v>
      </c>
      <c r="G22" s="4">
        <v>141055</v>
      </c>
      <c r="H22" s="4">
        <v>152769</v>
      </c>
      <c r="I22" s="4">
        <v>166627</v>
      </c>
      <c r="J22" s="4">
        <v>180478</v>
      </c>
      <c r="K22" s="4">
        <v>152721</v>
      </c>
    </row>
    <row r="23" spans="1:11" ht="14.25">
      <c r="A23" s="3" t="s">
        <v>34</v>
      </c>
      <c r="B23" s="4">
        <v>238098</v>
      </c>
      <c r="C23" s="4">
        <v>240868</v>
      </c>
      <c r="D23" s="4">
        <v>243079</v>
      </c>
      <c r="E23" s="4">
        <v>248208</v>
      </c>
      <c r="F23" s="4">
        <v>256126</v>
      </c>
      <c r="G23" s="4">
        <v>265339</v>
      </c>
      <c r="H23" s="4">
        <v>281281</v>
      </c>
      <c r="I23" s="4">
        <v>296479</v>
      </c>
      <c r="J23" s="4">
        <v>308418</v>
      </c>
      <c r="K23" s="4">
        <v>287706</v>
      </c>
    </row>
    <row r="24" spans="1:11" ht="14.25">
      <c r="A24" s="3" t="s">
        <v>35</v>
      </c>
      <c r="B24" s="4">
        <v>161440</v>
      </c>
      <c r="C24" s="4">
        <v>149466</v>
      </c>
      <c r="D24" s="4">
        <v>139878</v>
      </c>
      <c r="E24" s="4">
        <v>143065</v>
      </c>
      <c r="F24" s="4">
        <v>150287</v>
      </c>
      <c r="G24" s="4">
        <v>159139</v>
      </c>
      <c r="H24" s="4">
        <v>169074</v>
      </c>
      <c r="I24" s="4">
        <v>179891</v>
      </c>
      <c r="J24" s="4">
        <v>181372</v>
      </c>
      <c r="K24" s="4">
        <v>160393</v>
      </c>
    </row>
    <row r="25" spans="1:11" ht="14.25">
      <c r="A25" s="3" t="s">
        <v>36</v>
      </c>
      <c r="B25" s="4">
        <v>67477</v>
      </c>
      <c r="C25" s="4">
        <v>64587</v>
      </c>
      <c r="D25" s="4">
        <v>67001</v>
      </c>
      <c r="E25" s="4">
        <v>62538</v>
      </c>
      <c r="F25" s="4">
        <v>90236</v>
      </c>
      <c r="G25" s="4">
        <v>72500</v>
      </c>
      <c r="H25" s="4">
        <v>75672</v>
      </c>
      <c r="I25" s="4">
        <v>79516</v>
      </c>
      <c r="J25" s="4">
        <v>86610</v>
      </c>
      <c r="K25" s="4">
        <v>83818</v>
      </c>
    </row>
    <row r="26" spans="1:11" ht="14.25">
      <c r="A26" s="3" t="s">
        <v>37</v>
      </c>
      <c r="B26" s="4">
        <v>41645</v>
      </c>
      <c r="C26" s="4">
        <v>43843</v>
      </c>
      <c r="D26" s="4">
        <v>45381</v>
      </c>
      <c r="E26" s="4">
        <v>46052</v>
      </c>
      <c r="F26" s="4">
        <v>47571</v>
      </c>
      <c r="G26" s="4">
        <v>51170</v>
      </c>
      <c r="H26" s="4">
        <v>53456</v>
      </c>
      <c r="I26" s="4">
        <v>57417</v>
      </c>
      <c r="J26" s="4">
        <v>61915</v>
      </c>
      <c r="K26" s="4">
        <v>57660</v>
      </c>
    </row>
    <row r="27" spans="1:11" ht="14.25">
      <c r="A27" s="3" t="s">
        <v>38</v>
      </c>
      <c r="B27" s="4">
        <v>36199</v>
      </c>
      <c r="C27" s="4">
        <v>37393</v>
      </c>
      <c r="D27" s="4">
        <v>38036</v>
      </c>
      <c r="E27" s="4">
        <v>40884</v>
      </c>
      <c r="F27" s="4">
        <v>45487</v>
      </c>
      <c r="G27" s="4">
        <v>42100</v>
      </c>
      <c r="H27" s="4">
        <v>43335</v>
      </c>
      <c r="I27" s="4">
        <v>48657</v>
      </c>
      <c r="J27" s="4">
        <v>54732</v>
      </c>
      <c r="K27" s="4">
        <v>45418</v>
      </c>
    </row>
    <row r="28" spans="1:11" ht="14.25">
      <c r="A28" s="3" t="s">
        <v>39</v>
      </c>
      <c r="B28" s="4">
        <v>18014</v>
      </c>
      <c r="C28" s="4">
        <v>15644</v>
      </c>
      <c r="D28" s="4">
        <v>15250</v>
      </c>
      <c r="E28" s="4">
        <v>16907</v>
      </c>
      <c r="F28" s="4">
        <v>18457</v>
      </c>
      <c r="G28" s="4">
        <v>19439</v>
      </c>
      <c r="H28" s="4">
        <v>22305</v>
      </c>
      <c r="I28" s="4">
        <v>24187</v>
      </c>
      <c r="J28" s="4">
        <v>26206</v>
      </c>
      <c r="K28" s="4">
        <v>24825</v>
      </c>
    </row>
    <row r="29" spans="1:11" ht="14.25">
      <c r="A29" s="3" t="s">
        <v>40</v>
      </c>
      <c r="B29" s="4">
        <v>21159</v>
      </c>
      <c r="C29" s="4">
        <v>22158</v>
      </c>
      <c r="D29" s="4">
        <v>20859</v>
      </c>
      <c r="E29" s="4">
        <v>21811</v>
      </c>
      <c r="F29" s="4">
        <v>22413</v>
      </c>
      <c r="G29" s="4">
        <v>22768</v>
      </c>
      <c r="H29" s="4">
        <v>21579</v>
      </c>
      <c r="I29" s="4">
        <v>22943</v>
      </c>
      <c r="J29" s="4">
        <v>34879</v>
      </c>
      <c r="K29" s="5" t="s">
        <v>44</v>
      </c>
    </row>
    <row r="30" spans="1:11" ht="14.25">
      <c r="A30" s="3" t="s">
        <v>41</v>
      </c>
      <c r="B30" s="4">
        <v>22890</v>
      </c>
      <c r="C30" s="4">
        <v>23610</v>
      </c>
      <c r="D30" s="4">
        <v>22183</v>
      </c>
      <c r="E30" s="4">
        <v>21964</v>
      </c>
      <c r="F30" s="4">
        <v>23455</v>
      </c>
      <c r="G30" s="4">
        <v>25233</v>
      </c>
      <c r="H30" s="4">
        <v>27311</v>
      </c>
      <c r="I30" s="4">
        <v>28953</v>
      </c>
      <c r="J30" s="4">
        <v>29034</v>
      </c>
      <c r="K30" s="4">
        <v>28239</v>
      </c>
    </row>
    <row r="31" spans="1:11" ht="14.25">
      <c r="A31" s="3" t="s">
        <v>42</v>
      </c>
      <c r="B31" s="4">
        <v>61215</v>
      </c>
      <c r="C31" s="4">
        <v>64925</v>
      </c>
      <c r="D31" s="4">
        <v>66030</v>
      </c>
      <c r="E31" s="4">
        <v>69288</v>
      </c>
      <c r="F31" s="4">
        <v>73006</v>
      </c>
      <c r="G31" s="4">
        <v>74712</v>
      </c>
      <c r="H31" s="4">
        <v>78802</v>
      </c>
      <c r="I31" s="4">
        <v>77151</v>
      </c>
      <c r="J31" s="4">
        <v>75262</v>
      </c>
      <c r="K31" s="4">
        <v>75037</v>
      </c>
    </row>
    <row r="32" spans="1:11" ht="14.25">
      <c r="A32" s="3" t="s">
        <v>43</v>
      </c>
      <c r="B32" s="4">
        <v>163894</v>
      </c>
      <c r="C32" s="4">
        <v>188019</v>
      </c>
      <c r="D32" s="4">
        <v>191937</v>
      </c>
      <c r="E32" s="4">
        <v>216445</v>
      </c>
      <c r="F32" s="4">
        <v>260079</v>
      </c>
      <c r="G32" s="4">
        <v>248187</v>
      </c>
      <c r="H32" s="4">
        <v>238702</v>
      </c>
      <c r="I32" s="4">
        <v>242422</v>
      </c>
      <c r="J32" s="4">
        <v>253122</v>
      </c>
      <c r="K32" s="5" t="s">
        <v>44</v>
      </c>
    </row>
    <row r="34" ht="14.25">
      <c r="A34" s="1" t="s">
        <v>45</v>
      </c>
    </row>
    <row r="35" spans="1:2" ht="14.25">
      <c r="A35" s="1" t="s">
        <v>44</v>
      </c>
      <c r="B35" s="1" t="s">
        <v>46</v>
      </c>
    </row>
    <row r="37" spans="1:2" ht="14.25">
      <c r="A37" s="1" t="s">
        <v>5</v>
      </c>
      <c r="B37" s="1" t="s">
        <v>6</v>
      </c>
    </row>
    <row r="38" spans="1:2" ht="14.25">
      <c r="A38" s="1" t="s">
        <v>7</v>
      </c>
      <c r="B38" s="1" t="s">
        <v>8</v>
      </c>
    </row>
    <row r="39" spans="1:2" ht="14.25">
      <c r="A39" s="1" t="s">
        <v>9</v>
      </c>
      <c r="B39" s="1" t="s">
        <v>48</v>
      </c>
    </row>
    <row r="40" spans="1:2" ht="14.25">
      <c r="A40" s="1" t="s">
        <v>11</v>
      </c>
      <c r="B40" s="1" t="s">
        <v>12</v>
      </c>
    </row>
    <row r="42" spans="1:11" ht="14.25">
      <c r="A42" s="3" t="s">
        <v>13</v>
      </c>
      <c r="B42" s="3" t="s">
        <v>14</v>
      </c>
      <c r="C42" s="3" t="s">
        <v>15</v>
      </c>
      <c r="D42" s="3" t="s">
        <v>16</v>
      </c>
      <c r="E42" s="3" t="s">
        <v>17</v>
      </c>
      <c r="F42" s="3" t="s">
        <v>18</v>
      </c>
      <c r="G42" s="3" t="s">
        <v>19</v>
      </c>
      <c r="H42" s="3" t="s">
        <v>20</v>
      </c>
      <c r="I42" s="3" t="s">
        <v>21</v>
      </c>
      <c r="J42" s="3" t="s">
        <v>22</v>
      </c>
      <c r="K42" s="3" t="s">
        <v>23</v>
      </c>
    </row>
    <row r="43" spans="1:11" ht="14.25">
      <c r="A43" s="3" t="s">
        <v>24</v>
      </c>
      <c r="B43" s="4">
        <v>1018022</v>
      </c>
      <c r="C43" s="4">
        <v>994324</v>
      </c>
      <c r="D43" s="4">
        <v>967077</v>
      </c>
      <c r="E43" s="4">
        <v>986365</v>
      </c>
      <c r="F43" s="4">
        <v>1047721</v>
      </c>
      <c r="G43" s="4">
        <v>1109793</v>
      </c>
      <c r="H43" s="4">
        <v>1104873</v>
      </c>
      <c r="I43" s="4">
        <v>1237950</v>
      </c>
      <c r="J43" s="4">
        <v>1252519</v>
      </c>
      <c r="K43" s="4">
        <v>1018740</v>
      </c>
    </row>
    <row r="44" spans="1:11" ht="14.25">
      <c r="A44" s="3" t="s">
        <v>25</v>
      </c>
      <c r="B44" s="4">
        <v>1186856</v>
      </c>
      <c r="C44" s="4">
        <v>1183916</v>
      </c>
      <c r="D44" s="4">
        <v>1177793</v>
      </c>
      <c r="E44" s="4">
        <v>1214771</v>
      </c>
      <c r="F44" s="4">
        <v>1336950</v>
      </c>
      <c r="G44" s="4">
        <v>1338811</v>
      </c>
      <c r="H44" s="4">
        <v>1341081</v>
      </c>
      <c r="I44" s="4">
        <v>1489270</v>
      </c>
      <c r="J44" s="4">
        <v>1499374</v>
      </c>
      <c r="K44" s="5" t="s">
        <v>44</v>
      </c>
    </row>
    <row r="45" spans="1:11" ht="14.25">
      <c r="A45" s="3" t="s">
        <v>26</v>
      </c>
      <c r="B45" s="4">
        <v>923072</v>
      </c>
      <c r="C45" s="4">
        <v>888233</v>
      </c>
      <c r="D45" s="4">
        <v>861525</v>
      </c>
      <c r="E45" s="4">
        <v>875951</v>
      </c>
      <c r="F45" s="4">
        <v>925656</v>
      </c>
      <c r="G45" s="4">
        <v>969675</v>
      </c>
      <c r="H45" s="4">
        <v>961832</v>
      </c>
      <c r="I45" s="4">
        <v>1092635</v>
      </c>
      <c r="J45" s="4">
        <v>1101248</v>
      </c>
      <c r="K45" s="4">
        <v>896426</v>
      </c>
    </row>
    <row r="46" spans="1:11" ht="14.25">
      <c r="A46" s="3" t="s">
        <v>27</v>
      </c>
      <c r="B46" s="4">
        <v>38479</v>
      </c>
      <c r="C46" s="4">
        <v>36745</v>
      </c>
      <c r="D46" s="4">
        <v>36575</v>
      </c>
      <c r="E46" s="4">
        <v>37278</v>
      </c>
      <c r="F46" s="4">
        <v>43296</v>
      </c>
      <c r="G46" s="4">
        <v>36431</v>
      </c>
      <c r="H46" s="4">
        <v>42617</v>
      </c>
      <c r="I46" s="4">
        <v>45039</v>
      </c>
      <c r="J46" s="4">
        <v>58134</v>
      </c>
      <c r="K46" s="4">
        <v>45078</v>
      </c>
    </row>
    <row r="47" spans="1:11" ht="14.25">
      <c r="A47" s="3" t="s">
        <v>28</v>
      </c>
      <c r="B47" s="4">
        <v>13261</v>
      </c>
      <c r="C47" s="4">
        <v>12171</v>
      </c>
      <c r="D47" s="4">
        <v>12177</v>
      </c>
      <c r="E47" s="4">
        <v>12687</v>
      </c>
      <c r="F47" s="4">
        <v>13911</v>
      </c>
      <c r="G47" s="4">
        <v>16232</v>
      </c>
      <c r="H47" s="4">
        <v>16907</v>
      </c>
      <c r="I47" s="4">
        <v>17407</v>
      </c>
      <c r="J47" s="4">
        <v>17931</v>
      </c>
      <c r="K47" s="4">
        <v>13673</v>
      </c>
    </row>
    <row r="48" spans="1:11" ht="14.25">
      <c r="A48" s="3" t="s">
        <v>29</v>
      </c>
      <c r="B48" s="4">
        <v>13683</v>
      </c>
      <c r="C48" s="4">
        <v>12207</v>
      </c>
      <c r="D48" s="4">
        <v>13272</v>
      </c>
      <c r="E48" s="4">
        <v>17875</v>
      </c>
      <c r="F48" s="4">
        <v>21887</v>
      </c>
      <c r="G48" s="4">
        <v>22031</v>
      </c>
      <c r="H48" s="4">
        <v>23050</v>
      </c>
      <c r="I48" s="4">
        <v>24688</v>
      </c>
      <c r="J48" s="4">
        <v>28779</v>
      </c>
      <c r="K48" s="4">
        <v>25487</v>
      </c>
    </row>
    <row r="49" spans="1:11" ht="14.25">
      <c r="A49" s="3" t="s">
        <v>30</v>
      </c>
      <c r="B49" s="4">
        <v>303437</v>
      </c>
      <c r="C49" s="4">
        <v>301779</v>
      </c>
      <c r="D49" s="4">
        <v>286313</v>
      </c>
      <c r="E49" s="4">
        <v>285221</v>
      </c>
      <c r="F49" s="4">
        <v>301393</v>
      </c>
      <c r="G49" s="4">
        <v>332200</v>
      </c>
      <c r="H49" s="4">
        <v>330496</v>
      </c>
      <c r="I49" s="4">
        <v>366031</v>
      </c>
      <c r="J49" s="4">
        <v>336662</v>
      </c>
      <c r="K49" s="4">
        <v>284825</v>
      </c>
    </row>
    <row r="50" spans="1:11" ht="14.25">
      <c r="A50" s="3" t="s">
        <v>31</v>
      </c>
      <c r="B50" s="4">
        <v>15917</v>
      </c>
      <c r="C50" s="4">
        <v>20393</v>
      </c>
      <c r="D50" s="4">
        <v>19233</v>
      </c>
      <c r="E50" s="4">
        <v>18152</v>
      </c>
      <c r="F50" s="4">
        <v>23203</v>
      </c>
      <c r="G50" s="4">
        <v>24169</v>
      </c>
      <c r="H50" s="4">
        <v>22876</v>
      </c>
      <c r="I50" s="4">
        <v>29008</v>
      </c>
      <c r="J50" s="4">
        <v>31747</v>
      </c>
      <c r="K50" s="4">
        <v>36605</v>
      </c>
    </row>
    <row r="51" spans="1:11" ht="14.25">
      <c r="A51" s="3" t="s">
        <v>32</v>
      </c>
      <c r="B51" s="4">
        <v>4407</v>
      </c>
      <c r="C51" s="4">
        <v>3499</v>
      </c>
      <c r="D51" s="4">
        <v>3498</v>
      </c>
      <c r="E51" s="4">
        <v>4124</v>
      </c>
      <c r="F51" s="4">
        <v>4311</v>
      </c>
      <c r="G51" s="4">
        <v>4921</v>
      </c>
      <c r="H51" s="4">
        <v>6354</v>
      </c>
      <c r="I51" s="4">
        <v>6038</v>
      </c>
      <c r="J51" s="4">
        <v>6219</v>
      </c>
      <c r="K51" s="4">
        <v>5911</v>
      </c>
    </row>
    <row r="52" spans="1:11" ht="14.25">
      <c r="A52" s="3" t="s">
        <v>33</v>
      </c>
      <c r="B52" s="4">
        <v>59822</v>
      </c>
      <c r="C52" s="4">
        <v>54397</v>
      </c>
      <c r="D52" s="4">
        <v>52089</v>
      </c>
      <c r="E52" s="4">
        <v>52998</v>
      </c>
      <c r="F52" s="4">
        <v>51934</v>
      </c>
      <c r="G52" s="4">
        <v>60686</v>
      </c>
      <c r="H52" s="4">
        <v>66297</v>
      </c>
      <c r="I52" s="4">
        <v>78737</v>
      </c>
      <c r="J52" s="4">
        <v>84967</v>
      </c>
      <c r="K52" s="4">
        <v>52715</v>
      </c>
    </row>
    <row r="53" spans="1:11" ht="14.25">
      <c r="A53" s="3" t="s">
        <v>34</v>
      </c>
      <c r="B53" s="4">
        <v>194744</v>
      </c>
      <c r="C53" s="4">
        <v>183244</v>
      </c>
      <c r="D53" s="4">
        <v>160003</v>
      </c>
      <c r="E53" s="4">
        <v>173417</v>
      </c>
      <c r="F53" s="4">
        <v>193347</v>
      </c>
      <c r="G53" s="4">
        <v>188615</v>
      </c>
      <c r="H53" s="4">
        <v>168675</v>
      </c>
      <c r="I53" s="4">
        <v>198265</v>
      </c>
      <c r="J53" s="4">
        <v>220396</v>
      </c>
      <c r="K53" s="4">
        <v>161737</v>
      </c>
    </row>
    <row r="54" spans="1:11" ht="14.25">
      <c r="A54" s="3" t="s">
        <v>35</v>
      </c>
      <c r="B54" s="4">
        <v>147283</v>
      </c>
      <c r="C54" s="4">
        <v>135848</v>
      </c>
      <c r="D54" s="4">
        <v>130384</v>
      </c>
      <c r="E54" s="4">
        <v>129494</v>
      </c>
      <c r="F54" s="4">
        <v>137259</v>
      </c>
      <c r="G54" s="4">
        <v>139481</v>
      </c>
      <c r="H54" s="4">
        <v>143897</v>
      </c>
      <c r="I54" s="4">
        <v>144535</v>
      </c>
      <c r="J54" s="4">
        <v>153716</v>
      </c>
      <c r="K54" s="4">
        <v>136624</v>
      </c>
    </row>
    <row r="55" spans="1:11" ht="14.25">
      <c r="A55" s="3" t="s">
        <v>36</v>
      </c>
      <c r="B55" s="4">
        <v>68895</v>
      </c>
      <c r="C55" s="4">
        <v>61639</v>
      </c>
      <c r="D55" s="4">
        <v>80958</v>
      </c>
      <c r="E55" s="4">
        <v>79848</v>
      </c>
      <c r="F55" s="4">
        <v>75221</v>
      </c>
      <c r="G55" s="4">
        <v>86576</v>
      </c>
      <c r="H55" s="4">
        <v>81658</v>
      </c>
      <c r="I55" s="4">
        <v>116885</v>
      </c>
      <c r="J55" s="4">
        <v>93844</v>
      </c>
      <c r="K55" s="4">
        <v>78929</v>
      </c>
    </row>
    <row r="56" spans="1:11" ht="14.25">
      <c r="A56" s="3" t="s">
        <v>37</v>
      </c>
      <c r="B56" s="4">
        <v>28372</v>
      </c>
      <c r="C56" s="4">
        <v>32504</v>
      </c>
      <c r="D56" s="4">
        <v>31080</v>
      </c>
      <c r="E56" s="4">
        <v>33125</v>
      </c>
      <c r="F56" s="4">
        <v>31888</v>
      </c>
      <c r="G56" s="4">
        <v>28320</v>
      </c>
      <c r="H56" s="4">
        <v>31653</v>
      </c>
      <c r="I56" s="4">
        <v>36215</v>
      </c>
      <c r="J56" s="4">
        <v>36246</v>
      </c>
      <c r="K56" s="4">
        <v>23056</v>
      </c>
    </row>
    <row r="57" spans="1:11" ht="14.25">
      <c r="A57" s="3" t="s">
        <v>38</v>
      </c>
      <c r="B57" s="4">
        <v>14395</v>
      </c>
      <c r="C57" s="4">
        <v>16754</v>
      </c>
      <c r="D57" s="4">
        <v>16648</v>
      </c>
      <c r="E57" s="4">
        <v>16001</v>
      </c>
      <c r="F57" s="4">
        <v>16098</v>
      </c>
      <c r="G57" s="4">
        <v>17248</v>
      </c>
      <c r="H57" s="4">
        <v>15990</v>
      </c>
      <c r="I57" s="4">
        <v>18445</v>
      </c>
      <c r="J57" s="4">
        <v>16322</v>
      </c>
      <c r="K57" s="4">
        <v>16350</v>
      </c>
    </row>
    <row r="58" spans="1:11" ht="14.25">
      <c r="A58" s="3" t="s">
        <v>39</v>
      </c>
      <c r="B58" s="4">
        <v>17205</v>
      </c>
      <c r="C58" s="4">
        <v>16660</v>
      </c>
      <c r="D58" s="4">
        <v>15671</v>
      </c>
      <c r="E58" s="4">
        <v>14237</v>
      </c>
      <c r="F58" s="4">
        <v>15259</v>
      </c>
      <c r="G58" s="4">
        <v>17132</v>
      </c>
      <c r="H58" s="4">
        <v>16781</v>
      </c>
      <c r="I58" s="4">
        <v>16760</v>
      </c>
      <c r="J58" s="4">
        <v>17051</v>
      </c>
      <c r="K58" s="4">
        <v>15782</v>
      </c>
    </row>
    <row r="59" spans="1:11" ht="14.25">
      <c r="A59" s="3" t="s">
        <v>40</v>
      </c>
      <c r="B59" s="4">
        <v>3288</v>
      </c>
      <c r="C59" s="4">
        <v>3305</v>
      </c>
      <c r="D59" s="4">
        <v>3455</v>
      </c>
      <c r="E59" s="4">
        <v>3430</v>
      </c>
      <c r="F59" s="4">
        <v>3830</v>
      </c>
      <c r="G59" s="4">
        <v>4678</v>
      </c>
      <c r="H59" s="4">
        <v>5103</v>
      </c>
      <c r="I59" s="4">
        <v>5538</v>
      </c>
      <c r="J59" s="4">
        <v>5662</v>
      </c>
      <c r="K59" s="5" t="s">
        <v>44</v>
      </c>
    </row>
    <row r="60" spans="1:11" ht="14.25">
      <c r="A60" s="3" t="s">
        <v>41</v>
      </c>
      <c r="B60" s="4">
        <v>16773</v>
      </c>
      <c r="C60" s="4">
        <v>15811</v>
      </c>
      <c r="D60" s="4">
        <v>15951</v>
      </c>
      <c r="E60" s="4">
        <v>18317</v>
      </c>
      <c r="F60" s="4">
        <v>18666</v>
      </c>
      <c r="G60" s="4">
        <v>18764</v>
      </c>
      <c r="H60" s="4">
        <v>20608</v>
      </c>
      <c r="I60" s="4">
        <v>24703</v>
      </c>
      <c r="J60" s="4">
        <v>24937</v>
      </c>
      <c r="K60" s="4">
        <v>21615</v>
      </c>
    </row>
    <row r="61" spans="1:11" ht="14.25">
      <c r="A61" s="3" t="s">
        <v>42</v>
      </c>
      <c r="B61" s="4">
        <v>49284</v>
      </c>
      <c r="C61" s="4">
        <v>52432</v>
      </c>
      <c r="D61" s="4">
        <v>51287</v>
      </c>
      <c r="E61" s="4">
        <v>53959</v>
      </c>
      <c r="F61" s="4">
        <v>57792</v>
      </c>
      <c r="G61" s="4">
        <v>65675</v>
      </c>
      <c r="H61" s="4">
        <v>68216</v>
      </c>
      <c r="I61" s="4">
        <v>62088</v>
      </c>
      <c r="J61" s="4">
        <v>62679</v>
      </c>
      <c r="K61" s="4">
        <v>45029</v>
      </c>
    </row>
    <row r="62" spans="1:11" ht="14.25">
      <c r="A62" s="3" t="s">
        <v>43</v>
      </c>
      <c r="B62" s="4">
        <v>170021</v>
      </c>
      <c r="C62" s="4">
        <v>197557</v>
      </c>
      <c r="D62" s="4">
        <v>201769</v>
      </c>
      <c r="E62" s="4">
        <v>222265</v>
      </c>
      <c r="F62" s="4">
        <v>285677</v>
      </c>
      <c r="G62" s="4">
        <v>229120</v>
      </c>
      <c r="H62" s="4">
        <v>230584</v>
      </c>
      <c r="I62" s="4">
        <v>255893</v>
      </c>
      <c r="J62" s="4">
        <v>248510</v>
      </c>
      <c r="K62" s="5" t="s">
        <v>44</v>
      </c>
    </row>
    <row r="64" ht="14.25">
      <c r="A64" s="1" t="s">
        <v>45</v>
      </c>
    </row>
    <row r="65" spans="1:2" ht="14.25">
      <c r="A65" s="1" t="s">
        <v>44</v>
      </c>
      <c r="B65" s="1" t="s">
        <v>46</v>
      </c>
    </row>
    <row r="67" spans="1:2" ht="14.25">
      <c r="A67" s="1" t="s">
        <v>5</v>
      </c>
      <c r="B67" s="1" t="s">
        <v>6</v>
      </c>
    </row>
    <row r="68" spans="1:2" ht="14.25">
      <c r="A68" s="1" t="s">
        <v>7</v>
      </c>
      <c r="B68" s="1" t="s">
        <v>8</v>
      </c>
    </row>
    <row r="69" spans="1:2" ht="14.25">
      <c r="A69" s="1" t="s">
        <v>9</v>
      </c>
      <c r="B69" s="1" t="s">
        <v>49</v>
      </c>
    </row>
    <row r="70" spans="1:2" ht="14.25">
      <c r="A70" s="1" t="s">
        <v>11</v>
      </c>
      <c r="B70" s="1" t="s">
        <v>12</v>
      </c>
    </row>
    <row r="72" spans="1:11" ht="14.25">
      <c r="A72" s="3" t="s">
        <v>13</v>
      </c>
      <c r="B72" s="3" t="s">
        <v>14</v>
      </c>
      <c r="C72" s="3" t="s">
        <v>15</v>
      </c>
      <c r="D72" s="3" t="s">
        <v>16</v>
      </c>
      <c r="E72" s="3" t="s">
        <v>17</v>
      </c>
      <c r="F72" s="3" t="s">
        <v>18</v>
      </c>
      <c r="G72" s="3" t="s">
        <v>19</v>
      </c>
      <c r="H72" s="3" t="s">
        <v>20</v>
      </c>
      <c r="I72" s="3" t="s">
        <v>21</v>
      </c>
      <c r="J72" s="3" t="s">
        <v>22</v>
      </c>
      <c r="K72" s="3" t="s">
        <v>23</v>
      </c>
    </row>
    <row r="73" spans="1:11" ht="14.25">
      <c r="A73" s="3" t="s">
        <v>24</v>
      </c>
      <c r="B73" s="5" t="s">
        <v>44</v>
      </c>
      <c r="C73" s="5" t="s">
        <v>44</v>
      </c>
      <c r="D73" s="5" t="s">
        <v>44</v>
      </c>
      <c r="E73" s="5" t="s">
        <v>44</v>
      </c>
      <c r="F73" s="5" t="s">
        <v>44</v>
      </c>
      <c r="G73" s="5" t="s">
        <v>44</v>
      </c>
      <c r="H73" s="5" t="s">
        <v>44</v>
      </c>
      <c r="I73" s="5" t="s">
        <v>44</v>
      </c>
      <c r="J73" s="5" t="s">
        <v>44</v>
      </c>
      <c r="K73" s="5" t="s">
        <v>44</v>
      </c>
    </row>
    <row r="74" spans="1:11" ht="14.25">
      <c r="A74" s="3" t="s">
        <v>25</v>
      </c>
      <c r="B74" s="5" t="s">
        <v>44</v>
      </c>
      <c r="C74" s="5" t="s">
        <v>44</v>
      </c>
      <c r="D74" s="5" t="s">
        <v>44</v>
      </c>
      <c r="E74" s="5" t="s">
        <v>44</v>
      </c>
      <c r="F74" s="5" t="s">
        <v>44</v>
      </c>
      <c r="G74" s="5" t="s">
        <v>44</v>
      </c>
      <c r="H74" s="5" t="s">
        <v>44</v>
      </c>
      <c r="I74" s="5" t="s">
        <v>44</v>
      </c>
      <c r="J74" s="5" t="s">
        <v>44</v>
      </c>
      <c r="K74" s="5" t="s">
        <v>44</v>
      </c>
    </row>
    <row r="75" spans="1:11" ht="14.25">
      <c r="A75" s="3" t="s">
        <v>26</v>
      </c>
      <c r="B75" s="5" t="s">
        <v>44</v>
      </c>
      <c r="C75" s="5" t="s">
        <v>44</v>
      </c>
      <c r="D75" s="5" t="s">
        <v>44</v>
      </c>
      <c r="E75" s="5" t="s">
        <v>44</v>
      </c>
      <c r="F75" s="5" t="s">
        <v>44</v>
      </c>
      <c r="G75" s="5" t="s">
        <v>44</v>
      </c>
      <c r="H75" s="5" t="s">
        <v>44</v>
      </c>
      <c r="I75" s="5" t="s">
        <v>44</v>
      </c>
      <c r="J75" s="5" t="s">
        <v>44</v>
      </c>
      <c r="K75" s="5" t="s">
        <v>44</v>
      </c>
    </row>
    <row r="76" spans="1:11" ht="14.25">
      <c r="A76" s="3" t="s">
        <v>27</v>
      </c>
      <c r="B76" s="4">
        <v>38430</v>
      </c>
      <c r="C76" s="4">
        <v>36700</v>
      </c>
      <c r="D76" s="4">
        <v>36534</v>
      </c>
      <c r="E76" s="4">
        <v>37265</v>
      </c>
      <c r="F76" s="4">
        <v>43281</v>
      </c>
      <c r="G76" s="4">
        <v>36414</v>
      </c>
      <c r="H76" s="4">
        <v>42602</v>
      </c>
      <c r="I76" s="4">
        <v>45026</v>
      </c>
      <c r="J76" s="4">
        <v>58112</v>
      </c>
      <c r="K76" s="4">
        <v>45064</v>
      </c>
    </row>
    <row r="77" spans="1:11" ht="14.25">
      <c r="A77" s="3" t="s">
        <v>28</v>
      </c>
      <c r="B77" s="4">
        <v>13232</v>
      </c>
      <c r="C77" s="4">
        <v>12160</v>
      </c>
      <c r="D77" s="4">
        <v>12164</v>
      </c>
      <c r="E77" s="4">
        <v>12673</v>
      </c>
      <c r="F77" s="4">
        <v>13847</v>
      </c>
      <c r="G77" s="4">
        <v>16151</v>
      </c>
      <c r="H77" s="4">
        <v>16814</v>
      </c>
      <c r="I77" s="4">
        <v>17298</v>
      </c>
      <c r="J77" s="4">
        <v>17805</v>
      </c>
      <c r="K77" s="4">
        <v>13540</v>
      </c>
    </row>
    <row r="78" spans="1:11" ht="14.25">
      <c r="A78" s="3" t="s">
        <v>29</v>
      </c>
      <c r="B78" s="5" t="s">
        <v>44</v>
      </c>
      <c r="C78" s="5" t="s">
        <v>44</v>
      </c>
      <c r="D78" s="5" t="s">
        <v>44</v>
      </c>
      <c r="E78" s="5" t="s">
        <v>44</v>
      </c>
      <c r="F78" s="5" t="s">
        <v>44</v>
      </c>
      <c r="G78" s="5" t="s">
        <v>44</v>
      </c>
      <c r="H78" s="5" t="s">
        <v>44</v>
      </c>
      <c r="I78" s="5" t="s">
        <v>44</v>
      </c>
      <c r="J78" s="5" t="s">
        <v>44</v>
      </c>
      <c r="K78" s="5" t="s">
        <v>44</v>
      </c>
    </row>
    <row r="79" spans="1:11" ht="14.25">
      <c r="A79" s="3" t="s">
        <v>30</v>
      </c>
      <c r="B79" s="5" t="s">
        <v>44</v>
      </c>
      <c r="C79" s="5" t="s">
        <v>44</v>
      </c>
      <c r="D79" s="5" t="s">
        <v>44</v>
      </c>
      <c r="E79" s="5" t="s">
        <v>44</v>
      </c>
      <c r="F79" s="5" t="s">
        <v>44</v>
      </c>
      <c r="G79" s="5" t="s">
        <v>44</v>
      </c>
      <c r="H79" s="5" t="s">
        <v>44</v>
      </c>
      <c r="I79" s="5" t="s">
        <v>44</v>
      </c>
      <c r="J79" s="5" t="s">
        <v>44</v>
      </c>
      <c r="K79" s="5" t="s">
        <v>44</v>
      </c>
    </row>
    <row r="80" spans="1:11" ht="14.25">
      <c r="A80" s="3" t="s">
        <v>31</v>
      </c>
      <c r="B80" s="5" t="s">
        <v>44</v>
      </c>
      <c r="C80" s="5" t="s">
        <v>44</v>
      </c>
      <c r="D80" s="5" t="s">
        <v>44</v>
      </c>
      <c r="E80" s="5" t="s">
        <v>44</v>
      </c>
      <c r="F80" s="5" t="s">
        <v>44</v>
      </c>
      <c r="G80" s="5" t="s">
        <v>44</v>
      </c>
      <c r="H80" s="5" t="s">
        <v>44</v>
      </c>
      <c r="I80" s="5" t="s">
        <v>44</v>
      </c>
      <c r="J80" s="5" t="s">
        <v>44</v>
      </c>
      <c r="K80" s="5" t="s">
        <v>44</v>
      </c>
    </row>
    <row r="81" spans="1:11" ht="14.25">
      <c r="A81" s="3" t="s">
        <v>32</v>
      </c>
      <c r="B81" s="4">
        <v>3016</v>
      </c>
      <c r="C81" s="4">
        <v>2152</v>
      </c>
      <c r="D81" s="4">
        <v>2138</v>
      </c>
      <c r="E81" s="4">
        <v>2834</v>
      </c>
      <c r="F81" s="4">
        <v>3152</v>
      </c>
      <c r="G81" s="4">
        <v>4023</v>
      </c>
      <c r="H81" s="4">
        <v>5285</v>
      </c>
      <c r="I81" s="4">
        <v>4904</v>
      </c>
      <c r="J81" s="4">
        <v>5075</v>
      </c>
      <c r="K81" s="4">
        <v>5075</v>
      </c>
    </row>
    <row r="82" spans="1:11" ht="14.25">
      <c r="A82" s="3" t="s">
        <v>33</v>
      </c>
      <c r="B82" s="5" t="s">
        <v>44</v>
      </c>
      <c r="C82" s="5" t="s">
        <v>44</v>
      </c>
      <c r="D82" s="5" t="s">
        <v>44</v>
      </c>
      <c r="E82" s="5" t="s">
        <v>44</v>
      </c>
      <c r="F82" s="5" t="s">
        <v>44</v>
      </c>
      <c r="G82" s="5" t="s">
        <v>44</v>
      </c>
      <c r="H82" s="5" t="s">
        <v>44</v>
      </c>
      <c r="I82" s="5" t="s">
        <v>44</v>
      </c>
      <c r="J82" s="5" t="s">
        <v>44</v>
      </c>
      <c r="K82" s="5" t="s">
        <v>44</v>
      </c>
    </row>
    <row r="83" spans="1:11" ht="14.25">
      <c r="A83" s="3" t="s">
        <v>34</v>
      </c>
      <c r="B83" s="4">
        <v>194575</v>
      </c>
      <c r="C83" s="4">
        <v>182673</v>
      </c>
      <c r="D83" s="4">
        <v>159522</v>
      </c>
      <c r="E83" s="4">
        <v>172867</v>
      </c>
      <c r="F83" s="4">
        <v>192227</v>
      </c>
      <c r="G83" s="4">
        <v>187077</v>
      </c>
      <c r="H83" s="4">
        <v>166559</v>
      </c>
      <c r="I83" s="4">
        <v>197570</v>
      </c>
      <c r="J83" s="4">
        <v>219696</v>
      </c>
      <c r="K83" s="4">
        <v>161037</v>
      </c>
    </row>
    <row r="84" spans="1:11" ht="14.25">
      <c r="A84" s="3" t="s">
        <v>35</v>
      </c>
      <c r="B84" s="5" t="s">
        <v>44</v>
      </c>
      <c r="C84" s="5" t="s">
        <v>44</v>
      </c>
      <c r="D84" s="5" t="s">
        <v>44</v>
      </c>
      <c r="E84" s="5" t="s">
        <v>44</v>
      </c>
      <c r="F84" s="5" t="s">
        <v>44</v>
      </c>
      <c r="G84" s="5" t="s">
        <v>44</v>
      </c>
      <c r="H84" s="5" t="s">
        <v>44</v>
      </c>
      <c r="I84" s="5" t="s">
        <v>44</v>
      </c>
      <c r="J84" s="5" t="s">
        <v>44</v>
      </c>
      <c r="K84" s="5" t="s">
        <v>44</v>
      </c>
    </row>
    <row r="85" spans="1:11" ht="14.25">
      <c r="A85" s="3" t="s">
        <v>36</v>
      </c>
      <c r="B85" s="4">
        <v>67333</v>
      </c>
      <c r="C85" s="4">
        <v>59947</v>
      </c>
      <c r="D85" s="4">
        <v>79274</v>
      </c>
      <c r="E85" s="4">
        <v>78083</v>
      </c>
      <c r="F85" s="4">
        <v>73360</v>
      </c>
      <c r="G85" s="4">
        <v>84690</v>
      </c>
      <c r="H85" s="4">
        <v>79590</v>
      </c>
      <c r="I85" s="4">
        <v>114619</v>
      </c>
      <c r="J85" s="4">
        <v>91276</v>
      </c>
      <c r="K85" s="4">
        <v>76258</v>
      </c>
    </row>
    <row r="86" spans="1:11" ht="14.25">
      <c r="A86" s="3" t="s">
        <v>37</v>
      </c>
      <c r="B86" s="5" t="s">
        <v>44</v>
      </c>
      <c r="C86" s="5" t="s">
        <v>44</v>
      </c>
      <c r="D86" s="5" t="s">
        <v>44</v>
      </c>
      <c r="E86" s="5" t="s">
        <v>44</v>
      </c>
      <c r="F86" s="5" t="s">
        <v>44</v>
      </c>
      <c r="G86" s="5" t="s">
        <v>44</v>
      </c>
      <c r="H86" s="5" t="s">
        <v>44</v>
      </c>
      <c r="I86" s="5" t="s">
        <v>44</v>
      </c>
      <c r="J86" s="5" t="s">
        <v>44</v>
      </c>
      <c r="K86" s="5" t="s">
        <v>44</v>
      </c>
    </row>
    <row r="87" spans="1:11" ht="14.25">
      <c r="A87" s="3" t="s">
        <v>38</v>
      </c>
      <c r="B87" s="5" t="s">
        <v>44</v>
      </c>
      <c r="C87" s="5" t="s">
        <v>44</v>
      </c>
      <c r="D87" s="5" t="s">
        <v>44</v>
      </c>
      <c r="E87" s="5" t="s">
        <v>44</v>
      </c>
      <c r="F87" s="5" t="s">
        <v>44</v>
      </c>
      <c r="G87" s="5" t="s">
        <v>44</v>
      </c>
      <c r="H87" s="5" t="s">
        <v>44</v>
      </c>
      <c r="I87" s="5" t="s">
        <v>44</v>
      </c>
      <c r="J87" s="5" t="s">
        <v>44</v>
      </c>
      <c r="K87" s="5" t="s">
        <v>44</v>
      </c>
    </row>
    <row r="88" spans="1:11" ht="14.25">
      <c r="A88" s="3" t="s">
        <v>39</v>
      </c>
      <c r="B88" s="4">
        <v>17181</v>
      </c>
      <c r="C88" s="4">
        <v>16638</v>
      </c>
      <c r="D88" s="4">
        <v>15645</v>
      </c>
      <c r="E88" s="4">
        <v>14213</v>
      </c>
      <c r="F88" s="4">
        <v>15234</v>
      </c>
      <c r="G88" s="4">
        <v>17104</v>
      </c>
      <c r="H88" s="4">
        <v>16750</v>
      </c>
      <c r="I88" s="4">
        <v>16732</v>
      </c>
      <c r="J88" s="4">
        <v>17026</v>
      </c>
      <c r="K88" s="5" t="s">
        <v>44</v>
      </c>
    </row>
    <row r="89" spans="1:11" ht="14.25">
      <c r="A89" s="3" t="s">
        <v>40</v>
      </c>
      <c r="B89" s="4">
        <v>3288</v>
      </c>
      <c r="C89" s="4">
        <v>3305</v>
      </c>
      <c r="D89" s="4">
        <v>3455</v>
      </c>
      <c r="E89" s="4">
        <v>3430</v>
      </c>
      <c r="F89" s="4">
        <v>3830</v>
      </c>
      <c r="G89" s="4">
        <v>4678</v>
      </c>
      <c r="H89" s="4">
        <v>5103</v>
      </c>
      <c r="I89" s="4">
        <v>5538</v>
      </c>
      <c r="J89" s="4">
        <v>5662</v>
      </c>
      <c r="K89" s="5" t="s">
        <v>44</v>
      </c>
    </row>
    <row r="90" spans="1:11" ht="14.25">
      <c r="A90" s="3" t="s">
        <v>41</v>
      </c>
      <c r="B90" s="4">
        <v>15008</v>
      </c>
      <c r="C90" s="4">
        <v>14329</v>
      </c>
      <c r="D90" s="4">
        <v>14220</v>
      </c>
      <c r="E90" s="4">
        <v>16466</v>
      </c>
      <c r="F90" s="4">
        <v>16972</v>
      </c>
      <c r="G90" s="4">
        <v>17324</v>
      </c>
      <c r="H90" s="4">
        <v>18982</v>
      </c>
      <c r="I90" s="4">
        <v>22950</v>
      </c>
      <c r="J90" s="4">
        <v>23316</v>
      </c>
      <c r="K90" s="4">
        <v>20069</v>
      </c>
    </row>
    <row r="91" spans="1:11" ht="14.25">
      <c r="A91" s="3" t="s">
        <v>42</v>
      </c>
      <c r="B91" s="4">
        <v>49204</v>
      </c>
      <c r="C91" s="4">
        <v>52363</v>
      </c>
      <c r="D91" s="4">
        <v>51189</v>
      </c>
      <c r="E91" s="4">
        <v>53870</v>
      </c>
      <c r="F91" s="4">
        <v>57713</v>
      </c>
      <c r="G91" s="4">
        <v>65568</v>
      </c>
      <c r="H91" s="4">
        <v>68145</v>
      </c>
      <c r="I91" s="4">
        <v>62040</v>
      </c>
      <c r="J91" s="4">
        <v>62647</v>
      </c>
      <c r="K91" s="4">
        <v>44956</v>
      </c>
    </row>
    <row r="92" spans="1:11" ht="14.25">
      <c r="A92" s="3" t="s">
        <v>43</v>
      </c>
      <c r="B92" s="5" t="s">
        <v>44</v>
      </c>
      <c r="C92" s="5" t="s">
        <v>44</v>
      </c>
      <c r="D92" s="5" t="s">
        <v>44</v>
      </c>
      <c r="E92" s="5" t="s">
        <v>44</v>
      </c>
      <c r="F92" s="5" t="s">
        <v>44</v>
      </c>
      <c r="G92" s="5" t="s">
        <v>44</v>
      </c>
      <c r="H92" s="5" t="s">
        <v>44</v>
      </c>
      <c r="I92" s="5" t="s">
        <v>44</v>
      </c>
      <c r="J92" s="5" t="s">
        <v>44</v>
      </c>
      <c r="K92" s="5" t="s">
        <v>44</v>
      </c>
    </row>
    <row r="94" ht="14.25">
      <c r="A94" s="1" t="s">
        <v>45</v>
      </c>
    </row>
    <row r="95" spans="1:2" ht="14.25">
      <c r="A95" s="1" t="s">
        <v>44</v>
      </c>
      <c r="B95" s="1" t="s">
        <v>46</v>
      </c>
    </row>
    <row r="97" spans="1:2" ht="14.25">
      <c r="A97" s="1" t="s">
        <v>5</v>
      </c>
      <c r="B97" s="1" t="s">
        <v>6</v>
      </c>
    </row>
    <row r="98" spans="1:2" ht="14.25">
      <c r="A98" s="1" t="s">
        <v>7</v>
      </c>
      <c r="B98" s="1" t="s">
        <v>8</v>
      </c>
    </row>
    <row r="99" spans="1:2" ht="14.25">
      <c r="A99" s="1" t="s">
        <v>9</v>
      </c>
      <c r="B99" s="1" t="s">
        <v>50</v>
      </c>
    </row>
    <row r="100" spans="1:2" ht="14.25">
      <c r="A100" s="1" t="s">
        <v>11</v>
      </c>
      <c r="B100" s="1" t="s">
        <v>12</v>
      </c>
    </row>
    <row r="102" spans="1:11" ht="14.25">
      <c r="A102" s="3" t="s">
        <v>13</v>
      </c>
      <c r="B102" s="3" t="s">
        <v>14</v>
      </c>
      <c r="C102" s="3" t="s">
        <v>15</v>
      </c>
      <c r="D102" s="3" t="s">
        <v>16</v>
      </c>
      <c r="E102" s="3" t="s">
        <v>17</v>
      </c>
      <c r="F102" s="3" t="s">
        <v>18</v>
      </c>
      <c r="G102" s="3" t="s">
        <v>19</v>
      </c>
      <c r="H102" s="3" t="s">
        <v>20</v>
      </c>
      <c r="I102" s="3" t="s">
        <v>21</v>
      </c>
      <c r="J102" s="3" t="s">
        <v>22</v>
      </c>
      <c r="K102" s="3" t="s">
        <v>23</v>
      </c>
    </row>
    <row r="103" spans="1:11" ht="14.25">
      <c r="A103" s="3" t="s">
        <v>24</v>
      </c>
      <c r="B103" s="4">
        <v>5840595</v>
      </c>
      <c r="C103" s="4">
        <v>5857808</v>
      </c>
      <c r="D103" s="4">
        <v>5934117</v>
      </c>
      <c r="E103" s="4">
        <v>6093845</v>
      </c>
      <c r="F103" s="4">
        <v>6395333</v>
      </c>
      <c r="G103" s="4">
        <v>6620399</v>
      </c>
      <c r="H103" s="4">
        <v>6960477</v>
      </c>
      <c r="I103" s="4">
        <v>7226633</v>
      </c>
      <c r="J103" s="4">
        <v>7536127</v>
      </c>
      <c r="K103" s="4">
        <v>7090184</v>
      </c>
    </row>
    <row r="104" spans="1:11" ht="14.25">
      <c r="A104" s="3" t="s">
        <v>27</v>
      </c>
      <c r="B104" s="4">
        <v>206459</v>
      </c>
      <c r="C104" s="4">
        <v>209867</v>
      </c>
      <c r="D104" s="4">
        <v>212107</v>
      </c>
      <c r="E104" s="4">
        <v>216391</v>
      </c>
      <c r="F104" s="4">
        <v>225315</v>
      </c>
      <c r="G104" s="4">
        <v>232899</v>
      </c>
      <c r="H104" s="4">
        <v>240386</v>
      </c>
      <c r="I104" s="4">
        <v>248840</v>
      </c>
      <c r="J104" s="4">
        <v>261070</v>
      </c>
      <c r="K104" s="4">
        <v>245464</v>
      </c>
    </row>
    <row r="105" spans="1:11" ht="14.25">
      <c r="A105" s="3" t="s">
        <v>28</v>
      </c>
      <c r="B105" s="4">
        <v>88582</v>
      </c>
      <c r="C105" s="4">
        <v>87784</v>
      </c>
      <c r="D105" s="4">
        <v>85989</v>
      </c>
      <c r="E105" s="4">
        <v>88034</v>
      </c>
      <c r="F105" s="4">
        <v>95328</v>
      </c>
      <c r="G105" s="4">
        <v>100182</v>
      </c>
      <c r="H105" s="4">
        <v>109795</v>
      </c>
      <c r="I105" s="4">
        <v>117833</v>
      </c>
      <c r="J105" s="4">
        <v>126945</v>
      </c>
      <c r="K105" s="4">
        <v>119504</v>
      </c>
    </row>
    <row r="106" spans="1:11" ht="14.25">
      <c r="A106" s="3" t="s">
        <v>29</v>
      </c>
      <c r="B106" s="4">
        <v>124120</v>
      </c>
      <c r="C106" s="4">
        <v>127027</v>
      </c>
      <c r="D106" s="4">
        <v>130817</v>
      </c>
      <c r="E106" s="4">
        <v>136722</v>
      </c>
      <c r="F106" s="4">
        <v>142386</v>
      </c>
      <c r="G106" s="4">
        <v>149556</v>
      </c>
      <c r="H106" s="4">
        <v>157340</v>
      </c>
      <c r="I106" s="4">
        <v>161787</v>
      </c>
      <c r="J106" s="4">
        <v>167614</v>
      </c>
      <c r="K106" s="4">
        <v>167749</v>
      </c>
    </row>
    <row r="107" spans="1:11" ht="14.25">
      <c r="A107" s="3" t="s">
        <v>30</v>
      </c>
      <c r="B107" s="4">
        <v>1508616</v>
      </c>
      <c r="C107" s="4">
        <v>1536177</v>
      </c>
      <c r="D107" s="4">
        <v>1578413</v>
      </c>
      <c r="E107" s="4">
        <v>1661683</v>
      </c>
      <c r="F107" s="4">
        <v>1726823</v>
      </c>
      <c r="G107" s="4">
        <v>1804738</v>
      </c>
      <c r="H107" s="4">
        <v>1892210</v>
      </c>
      <c r="I107" s="4">
        <v>1958051</v>
      </c>
      <c r="J107" s="4">
        <v>2017214</v>
      </c>
      <c r="K107" s="4">
        <v>1937245</v>
      </c>
    </row>
    <row r="108" spans="1:11" ht="14.25">
      <c r="A108" s="3" t="s">
        <v>31</v>
      </c>
      <c r="B108" s="4">
        <v>93140</v>
      </c>
      <c r="C108" s="4">
        <v>97002</v>
      </c>
      <c r="D108" s="4">
        <v>105330</v>
      </c>
      <c r="E108" s="4">
        <v>115445</v>
      </c>
      <c r="F108" s="4">
        <v>177233</v>
      </c>
      <c r="G108" s="4">
        <v>181666</v>
      </c>
      <c r="H108" s="4">
        <v>203149</v>
      </c>
      <c r="I108" s="4">
        <v>231463</v>
      </c>
      <c r="J108" s="4">
        <v>257608</v>
      </c>
      <c r="K108" s="4">
        <v>271418</v>
      </c>
    </row>
    <row r="109" spans="1:11" ht="14.25">
      <c r="A109" s="3" t="s">
        <v>32</v>
      </c>
      <c r="B109" s="4">
        <v>62797</v>
      </c>
      <c r="C109" s="4">
        <v>58404</v>
      </c>
      <c r="D109" s="4">
        <v>56313</v>
      </c>
      <c r="E109" s="4">
        <v>54854</v>
      </c>
      <c r="F109" s="4">
        <v>54147</v>
      </c>
      <c r="G109" s="4">
        <v>53104</v>
      </c>
      <c r="H109" s="4">
        <v>54696</v>
      </c>
      <c r="I109" s="4">
        <v>56505</v>
      </c>
      <c r="J109" s="4">
        <v>57706</v>
      </c>
      <c r="K109" s="4">
        <v>52293</v>
      </c>
    </row>
    <row r="110" spans="1:11" ht="14.25">
      <c r="A110" s="3" t="s">
        <v>33</v>
      </c>
      <c r="B110" s="4">
        <v>554253</v>
      </c>
      <c r="C110" s="4">
        <v>532846</v>
      </c>
      <c r="D110" s="4">
        <v>521682</v>
      </c>
      <c r="E110" s="4">
        <v>530054</v>
      </c>
      <c r="F110" s="4">
        <v>556189</v>
      </c>
      <c r="G110" s="4">
        <v>576785</v>
      </c>
      <c r="H110" s="4">
        <v>606438</v>
      </c>
      <c r="I110" s="4">
        <v>626704</v>
      </c>
      <c r="J110" s="4">
        <v>651743</v>
      </c>
      <c r="K110" s="4">
        <v>563239</v>
      </c>
    </row>
    <row r="111" spans="1:11" ht="14.25">
      <c r="A111" s="3" t="s">
        <v>34</v>
      </c>
      <c r="B111" s="4">
        <v>1046639</v>
      </c>
      <c r="C111" s="4">
        <v>1061323</v>
      </c>
      <c r="D111" s="4">
        <v>1074772</v>
      </c>
      <c r="E111" s="4">
        <v>1088691</v>
      </c>
      <c r="F111" s="4">
        <v>1121850</v>
      </c>
      <c r="G111" s="4">
        <v>1143563</v>
      </c>
      <c r="H111" s="4">
        <v>1182547</v>
      </c>
      <c r="I111" s="4">
        <v>1219006</v>
      </c>
      <c r="J111" s="4">
        <v>1274009</v>
      </c>
      <c r="K111" s="4">
        <v>1168291</v>
      </c>
    </row>
    <row r="112" spans="1:11" ht="14.25">
      <c r="A112" s="3" t="s">
        <v>35</v>
      </c>
      <c r="B112" s="4">
        <v>738939</v>
      </c>
      <c r="C112" s="4">
        <v>716181</v>
      </c>
      <c r="D112" s="4">
        <v>709108</v>
      </c>
      <c r="E112" s="4">
        <v>715161</v>
      </c>
      <c r="F112" s="4">
        <v>736410</v>
      </c>
      <c r="G112" s="4">
        <v>770709</v>
      </c>
      <c r="H112" s="4">
        <v>801611</v>
      </c>
      <c r="I112" s="4">
        <v>821790</v>
      </c>
      <c r="J112" s="4">
        <v>844951</v>
      </c>
      <c r="K112" s="4">
        <v>763855</v>
      </c>
    </row>
    <row r="113" spans="1:11" ht="14.25">
      <c r="A113" s="3" t="s">
        <v>36</v>
      </c>
      <c r="B113" s="4">
        <v>373797</v>
      </c>
      <c r="C113" s="4">
        <v>378234</v>
      </c>
      <c r="D113" s="4">
        <v>381613</v>
      </c>
      <c r="E113" s="4">
        <v>384393</v>
      </c>
      <c r="F113" s="4">
        <v>397334</v>
      </c>
      <c r="G113" s="4">
        <v>406307</v>
      </c>
      <c r="H113" s="4">
        <v>425427</v>
      </c>
      <c r="I113" s="4">
        <v>446353</v>
      </c>
      <c r="J113" s="4">
        <v>467986</v>
      </c>
      <c r="K113" s="4">
        <v>455236</v>
      </c>
    </row>
    <row r="114" spans="1:11" ht="14.25">
      <c r="A114" s="3" t="s">
        <v>37</v>
      </c>
      <c r="B114" s="4">
        <v>168067</v>
      </c>
      <c r="C114" s="4">
        <v>173323</v>
      </c>
      <c r="D114" s="4">
        <v>175670</v>
      </c>
      <c r="E114" s="4">
        <v>181802</v>
      </c>
      <c r="F114" s="4">
        <v>187798</v>
      </c>
      <c r="G114" s="4">
        <v>197129</v>
      </c>
      <c r="H114" s="4">
        <v>202677</v>
      </c>
      <c r="I114" s="4">
        <v>213424</v>
      </c>
      <c r="J114" s="4">
        <v>219348</v>
      </c>
      <c r="K114" s="4">
        <v>205342</v>
      </c>
    </row>
    <row r="115" spans="1:11" ht="14.25">
      <c r="A115" s="3" t="s">
        <v>38</v>
      </c>
      <c r="B115" s="4">
        <v>167545</v>
      </c>
      <c r="C115" s="4">
        <v>173419</v>
      </c>
      <c r="D115" s="4">
        <v>176538</v>
      </c>
      <c r="E115" s="4">
        <v>184735</v>
      </c>
      <c r="F115" s="4">
        <v>198765</v>
      </c>
      <c r="G115" s="4">
        <v>196046</v>
      </c>
      <c r="H115" s="4">
        <v>212927</v>
      </c>
      <c r="I115" s="4">
        <v>229801</v>
      </c>
      <c r="J115" s="4">
        <v>251051</v>
      </c>
      <c r="K115" s="4">
        <v>245252</v>
      </c>
    </row>
    <row r="116" spans="1:11" ht="14.25">
      <c r="A116" s="3" t="s">
        <v>39</v>
      </c>
      <c r="B116" s="4">
        <v>79556</v>
      </c>
      <c r="C116" s="4">
        <v>76669</v>
      </c>
      <c r="D116" s="4">
        <v>78664</v>
      </c>
      <c r="E116" s="4">
        <v>80587</v>
      </c>
      <c r="F116" s="4">
        <v>85287</v>
      </c>
      <c r="G116" s="4">
        <v>89463</v>
      </c>
      <c r="H116" s="4">
        <v>94757</v>
      </c>
      <c r="I116" s="4">
        <v>99856</v>
      </c>
      <c r="J116" s="4">
        <v>104911</v>
      </c>
      <c r="K116" s="4">
        <v>95367</v>
      </c>
    </row>
    <row r="117" spans="1:11" ht="14.25">
      <c r="A117" s="3" t="s">
        <v>41</v>
      </c>
      <c r="B117" s="4">
        <v>105111</v>
      </c>
      <c r="C117" s="4">
        <v>104836</v>
      </c>
      <c r="D117" s="4">
        <v>105816</v>
      </c>
      <c r="E117" s="4">
        <v>106332</v>
      </c>
      <c r="F117" s="4">
        <v>109547</v>
      </c>
      <c r="G117" s="4">
        <v>113498</v>
      </c>
      <c r="H117" s="4">
        <v>121355</v>
      </c>
      <c r="I117" s="4">
        <v>125020</v>
      </c>
      <c r="J117" s="4">
        <v>129107</v>
      </c>
      <c r="K117" s="4">
        <v>125029</v>
      </c>
    </row>
    <row r="118" spans="1:11" ht="14.25">
      <c r="A118" s="3" t="s">
        <v>42</v>
      </c>
      <c r="B118" s="4">
        <v>245370</v>
      </c>
      <c r="C118" s="4">
        <v>253734</v>
      </c>
      <c r="D118" s="4">
        <v>259878</v>
      </c>
      <c r="E118" s="4">
        <v>260357</v>
      </c>
      <c r="F118" s="4">
        <v>273465</v>
      </c>
      <c r="G118" s="4">
        <v>278420</v>
      </c>
      <c r="H118" s="4">
        <v>288370</v>
      </c>
      <c r="I118" s="4">
        <v>282405</v>
      </c>
      <c r="J118" s="4">
        <v>289197</v>
      </c>
      <c r="K118" s="4">
        <v>282528</v>
      </c>
    </row>
    <row r="119" spans="1:11" ht="14.25">
      <c r="A119" s="3" t="s">
        <v>43</v>
      </c>
      <c r="B119" s="4">
        <v>1009587</v>
      </c>
      <c r="C119" s="4">
        <v>1121287</v>
      </c>
      <c r="D119" s="4">
        <v>1126900</v>
      </c>
      <c r="E119" s="4">
        <v>1240039</v>
      </c>
      <c r="F119" s="4">
        <v>1429670</v>
      </c>
      <c r="G119" s="4">
        <v>1305711</v>
      </c>
      <c r="H119" s="4">
        <v>1281353</v>
      </c>
      <c r="I119" s="4">
        <v>1312996</v>
      </c>
      <c r="J119" s="4">
        <v>1369811</v>
      </c>
      <c r="K119" s="5" t="s">
        <v>44</v>
      </c>
    </row>
    <row r="121" ht="14.25">
      <c r="A121" s="1" t="s">
        <v>45</v>
      </c>
    </row>
    <row r="122" spans="1:2" ht="14.25">
      <c r="A122" s="1" t="s">
        <v>44</v>
      </c>
      <c r="B122" s="1" t="s">
        <v>46</v>
      </c>
    </row>
    <row r="124" spans="1:2" ht="14.25">
      <c r="A124" s="1" t="s">
        <v>5</v>
      </c>
      <c r="B124" s="1" t="s">
        <v>6</v>
      </c>
    </row>
    <row r="125" spans="1:2" ht="14.25">
      <c r="A125" s="1" t="s">
        <v>7</v>
      </c>
      <c r="B125" s="1" t="s">
        <v>8</v>
      </c>
    </row>
    <row r="126" spans="1:2" ht="14.25">
      <c r="A126" s="1" t="s">
        <v>9</v>
      </c>
      <c r="B126" s="1" t="s">
        <v>51</v>
      </c>
    </row>
    <row r="127" spans="1:2" ht="14.25">
      <c r="A127" s="1" t="s">
        <v>11</v>
      </c>
      <c r="B127" s="1" t="s">
        <v>12</v>
      </c>
    </row>
    <row r="129" spans="1:11" ht="14.25">
      <c r="A129" s="3" t="s">
        <v>13</v>
      </c>
      <c r="B129" s="3" t="s">
        <v>14</v>
      </c>
      <c r="C129" s="3" t="s">
        <v>15</v>
      </c>
      <c r="D129" s="3" t="s">
        <v>16</v>
      </c>
      <c r="E129" s="3" t="s">
        <v>17</v>
      </c>
      <c r="F129" s="3" t="s">
        <v>18</v>
      </c>
      <c r="G129" s="3" t="s">
        <v>19</v>
      </c>
      <c r="H129" s="3" t="s">
        <v>20</v>
      </c>
      <c r="I129" s="3" t="s">
        <v>21</v>
      </c>
      <c r="J129" s="3" t="s">
        <v>22</v>
      </c>
      <c r="K129" s="3" t="s">
        <v>23</v>
      </c>
    </row>
    <row r="130" spans="1:11" ht="14.25">
      <c r="A130" s="3" t="s">
        <v>24</v>
      </c>
      <c r="B130" s="4">
        <v>1418134</v>
      </c>
      <c r="C130" s="4">
        <v>1370159</v>
      </c>
      <c r="D130" s="4">
        <v>1437278</v>
      </c>
      <c r="E130" s="4">
        <v>1476609</v>
      </c>
      <c r="F130" s="4">
        <v>1629511</v>
      </c>
      <c r="G130" s="4">
        <v>1691698</v>
      </c>
      <c r="H130" s="4">
        <v>1782511</v>
      </c>
      <c r="I130" s="4">
        <v>1792630</v>
      </c>
      <c r="J130" s="4">
        <v>1899764</v>
      </c>
      <c r="K130" s="4">
        <v>1835935</v>
      </c>
    </row>
    <row r="131" spans="1:11" ht="14.25">
      <c r="A131" s="3" t="s">
        <v>25</v>
      </c>
      <c r="B131" s="4">
        <v>1584559</v>
      </c>
      <c r="C131" s="4">
        <v>1532356</v>
      </c>
      <c r="D131" s="4">
        <v>1574758</v>
      </c>
      <c r="E131" s="4">
        <v>1668956</v>
      </c>
      <c r="F131" s="4">
        <v>1787366</v>
      </c>
      <c r="G131" s="4">
        <v>1854599</v>
      </c>
      <c r="H131" s="4">
        <v>1941135</v>
      </c>
      <c r="I131" s="4">
        <v>1957814</v>
      </c>
      <c r="J131" s="4">
        <v>2045270</v>
      </c>
      <c r="K131" s="5" t="s">
        <v>44</v>
      </c>
    </row>
    <row r="132" spans="1:11" ht="14.25">
      <c r="A132" s="3" t="s">
        <v>26</v>
      </c>
      <c r="B132" s="4">
        <v>1119200</v>
      </c>
      <c r="C132" s="4">
        <v>1084607</v>
      </c>
      <c r="D132" s="4">
        <v>1175142</v>
      </c>
      <c r="E132" s="4">
        <v>1199068</v>
      </c>
      <c r="F132" s="4">
        <v>1333069</v>
      </c>
      <c r="G132" s="4">
        <v>1420329</v>
      </c>
      <c r="H132" s="4">
        <v>1494192</v>
      </c>
      <c r="I132" s="4">
        <v>1484833</v>
      </c>
      <c r="J132" s="4">
        <v>1569671</v>
      </c>
      <c r="K132" s="4">
        <v>1504081</v>
      </c>
    </row>
    <row r="133" spans="1:11" ht="14.25">
      <c r="A133" s="3" t="s">
        <v>27</v>
      </c>
      <c r="B133" s="4">
        <v>51869</v>
      </c>
      <c r="C133" s="4">
        <v>51009</v>
      </c>
      <c r="D133" s="4">
        <v>56480</v>
      </c>
      <c r="E133" s="4">
        <v>58501</v>
      </c>
      <c r="F133" s="4">
        <v>61819</v>
      </c>
      <c r="G133" s="4">
        <v>62616</v>
      </c>
      <c r="H133" s="4">
        <v>62738</v>
      </c>
      <c r="I133" s="4">
        <v>63479</v>
      </c>
      <c r="J133" s="4">
        <v>74125</v>
      </c>
      <c r="K133" s="4">
        <v>70286</v>
      </c>
    </row>
    <row r="134" spans="1:11" ht="14.25">
      <c r="A134" s="3" t="s">
        <v>28</v>
      </c>
      <c r="B134" s="4">
        <v>21465</v>
      </c>
      <c r="C134" s="4">
        <v>22913</v>
      </c>
      <c r="D134" s="4">
        <v>21393</v>
      </c>
      <c r="E134" s="4">
        <v>22207</v>
      </c>
      <c r="F134" s="4">
        <v>25323</v>
      </c>
      <c r="G134" s="4">
        <v>25195</v>
      </c>
      <c r="H134" s="4">
        <v>28204</v>
      </c>
      <c r="I134" s="4">
        <v>28624</v>
      </c>
      <c r="J134" s="4">
        <v>31780</v>
      </c>
      <c r="K134" s="4">
        <v>32469</v>
      </c>
    </row>
    <row r="135" spans="1:11" ht="14.25">
      <c r="A135" s="3" t="s">
        <v>29</v>
      </c>
      <c r="B135" s="4">
        <v>36109</v>
      </c>
      <c r="C135" s="4">
        <v>38726</v>
      </c>
      <c r="D135" s="4">
        <v>39619</v>
      </c>
      <c r="E135" s="4">
        <v>44674</v>
      </c>
      <c r="F135" s="4">
        <v>46138</v>
      </c>
      <c r="G135" s="4">
        <v>51427</v>
      </c>
      <c r="H135" s="4">
        <v>49282</v>
      </c>
      <c r="I135" s="4">
        <v>50536</v>
      </c>
      <c r="J135" s="4">
        <v>48217</v>
      </c>
      <c r="K135" s="4">
        <v>56102</v>
      </c>
    </row>
    <row r="136" spans="1:11" ht="14.25">
      <c r="A136" s="3" t="s">
        <v>30</v>
      </c>
      <c r="B136" s="4">
        <v>373249</v>
      </c>
      <c r="C136" s="4">
        <v>343972</v>
      </c>
      <c r="D136" s="4">
        <v>366748</v>
      </c>
      <c r="E136" s="4">
        <v>355776</v>
      </c>
      <c r="F136" s="4">
        <v>391163</v>
      </c>
      <c r="G136" s="4">
        <v>407337</v>
      </c>
      <c r="H136" s="4">
        <v>414186</v>
      </c>
      <c r="I136" s="4">
        <v>406286</v>
      </c>
      <c r="J136" s="4">
        <v>430808</v>
      </c>
      <c r="K136" s="4">
        <v>430193</v>
      </c>
    </row>
    <row r="137" spans="1:11" ht="14.25">
      <c r="A137" s="3" t="s">
        <v>31</v>
      </c>
      <c r="B137" s="4">
        <v>21436</v>
      </c>
      <c r="C137" s="4">
        <v>23033</v>
      </c>
      <c r="D137" s="4">
        <v>30845</v>
      </c>
      <c r="E137" s="4">
        <v>36684</v>
      </c>
      <c r="F137" s="4">
        <v>61047</v>
      </c>
      <c r="G137" s="4">
        <v>72941</v>
      </c>
      <c r="H137" s="4">
        <v>79270</v>
      </c>
      <c r="I137" s="4">
        <v>89722</v>
      </c>
      <c r="J137" s="4">
        <v>102689</v>
      </c>
      <c r="K137" s="4">
        <v>110083</v>
      </c>
    </row>
    <row r="138" spans="1:11" ht="14.25">
      <c r="A138" s="3" t="s">
        <v>32</v>
      </c>
      <c r="B138" s="4">
        <v>20258</v>
      </c>
      <c r="C138" s="4">
        <v>23584</v>
      </c>
      <c r="D138" s="4">
        <v>22333</v>
      </c>
      <c r="E138" s="4">
        <v>20370</v>
      </c>
      <c r="F138" s="4">
        <v>17553</v>
      </c>
      <c r="G138" s="4">
        <v>12301</v>
      </c>
      <c r="H138" s="4">
        <v>14500</v>
      </c>
      <c r="I138" s="4">
        <v>14636</v>
      </c>
      <c r="J138" s="4">
        <v>13898</v>
      </c>
      <c r="K138" s="4">
        <v>12518</v>
      </c>
    </row>
    <row r="139" spans="1:11" ht="14.25">
      <c r="A139" s="3" t="s">
        <v>33</v>
      </c>
      <c r="B139" s="4">
        <v>148715</v>
      </c>
      <c r="C139" s="4">
        <v>155865</v>
      </c>
      <c r="D139" s="4">
        <v>167406</v>
      </c>
      <c r="E139" s="4">
        <v>171653</v>
      </c>
      <c r="F139" s="4">
        <v>185127</v>
      </c>
      <c r="G139" s="4">
        <v>196239</v>
      </c>
      <c r="H139" s="4">
        <v>200838</v>
      </c>
      <c r="I139" s="4">
        <v>200372</v>
      </c>
      <c r="J139" s="4">
        <v>202990</v>
      </c>
      <c r="K139" s="4">
        <v>180657</v>
      </c>
    </row>
    <row r="140" spans="1:11" ht="14.25">
      <c r="A140" s="3" t="s">
        <v>34</v>
      </c>
      <c r="B140" s="4">
        <v>212947</v>
      </c>
      <c r="C140" s="4">
        <v>201340</v>
      </c>
      <c r="D140" s="4">
        <v>223115</v>
      </c>
      <c r="E140" s="4">
        <v>227553</v>
      </c>
      <c r="F140" s="4">
        <v>249606</v>
      </c>
      <c r="G140" s="4">
        <v>261448</v>
      </c>
      <c r="H140" s="4">
        <v>270541</v>
      </c>
      <c r="I140" s="4">
        <v>272474</v>
      </c>
      <c r="J140" s="4">
        <v>299623</v>
      </c>
      <c r="K140" s="4">
        <v>256331</v>
      </c>
    </row>
    <row r="141" spans="1:11" ht="14.25">
      <c r="A141" s="3" t="s">
        <v>35</v>
      </c>
      <c r="B141" s="4">
        <v>139730</v>
      </c>
      <c r="C141" s="4">
        <v>129594</v>
      </c>
      <c r="D141" s="4">
        <v>132792</v>
      </c>
      <c r="E141" s="4">
        <v>141250</v>
      </c>
      <c r="F141" s="4">
        <v>137657</v>
      </c>
      <c r="G141" s="4">
        <v>168374</v>
      </c>
      <c r="H141" s="4">
        <v>178416</v>
      </c>
      <c r="I141" s="4">
        <v>185442</v>
      </c>
      <c r="J141" s="4">
        <v>182051</v>
      </c>
      <c r="K141" s="4">
        <v>170389</v>
      </c>
    </row>
    <row r="142" spans="1:11" ht="14.25">
      <c r="A142" s="3" t="s">
        <v>36</v>
      </c>
      <c r="B142" s="4">
        <v>115297</v>
      </c>
      <c r="C142" s="4">
        <v>122248</v>
      </c>
      <c r="D142" s="4">
        <v>103591</v>
      </c>
      <c r="E142" s="4">
        <v>87829</v>
      </c>
      <c r="F142" s="4">
        <v>111260</v>
      </c>
      <c r="G142" s="4">
        <v>96651</v>
      </c>
      <c r="H142" s="4">
        <v>120181</v>
      </c>
      <c r="I142" s="4">
        <v>115548</v>
      </c>
      <c r="J142" s="4">
        <v>120826</v>
      </c>
      <c r="K142" s="4">
        <v>122205</v>
      </c>
    </row>
    <row r="143" spans="1:11" ht="14.25">
      <c r="A143" s="3" t="s">
        <v>37</v>
      </c>
      <c r="B143" s="4">
        <v>45312</v>
      </c>
      <c r="C143" s="4">
        <v>41833</v>
      </c>
      <c r="D143" s="4">
        <v>43902</v>
      </c>
      <c r="E143" s="4">
        <v>44692</v>
      </c>
      <c r="F143" s="4">
        <v>46567</v>
      </c>
      <c r="G143" s="4">
        <v>57271</v>
      </c>
      <c r="H143" s="4">
        <v>51811</v>
      </c>
      <c r="I143" s="4">
        <v>53065</v>
      </c>
      <c r="J143" s="4">
        <v>53169</v>
      </c>
      <c r="K143" s="4">
        <v>67293</v>
      </c>
    </row>
    <row r="144" spans="1:11" ht="14.25">
      <c r="A144" s="3" t="s">
        <v>38</v>
      </c>
      <c r="B144" s="4">
        <v>59895</v>
      </c>
      <c r="C144" s="4">
        <v>59501</v>
      </c>
      <c r="D144" s="4">
        <v>63218</v>
      </c>
      <c r="E144" s="4">
        <v>65330</v>
      </c>
      <c r="F144" s="4">
        <v>72621</v>
      </c>
      <c r="G144" s="4">
        <v>62560</v>
      </c>
      <c r="H144" s="4">
        <v>67541</v>
      </c>
      <c r="I144" s="4">
        <v>70630</v>
      </c>
      <c r="J144" s="4">
        <v>80176</v>
      </c>
      <c r="K144" s="4">
        <v>83440</v>
      </c>
    </row>
    <row r="145" spans="1:11" ht="14.25">
      <c r="A145" s="3" t="s">
        <v>39</v>
      </c>
      <c r="B145" s="4">
        <v>13203</v>
      </c>
      <c r="C145" s="4">
        <v>13536</v>
      </c>
      <c r="D145" s="4">
        <v>16241</v>
      </c>
      <c r="E145" s="4">
        <v>19191</v>
      </c>
      <c r="F145" s="4">
        <v>18671</v>
      </c>
      <c r="G145" s="4">
        <v>18192</v>
      </c>
      <c r="H145" s="4">
        <v>20593</v>
      </c>
      <c r="I145" s="4">
        <v>19981</v>
      </c>
      <c r="J145" s="4">
        <v>19452</v>
      </c>
      <c r="K145" s="4">
        <v>16062</v>
      </c>
    </row>
    <row r="146" spans="1:11" ht="14.25">
      <c r="A146" s="3" t="s">
        <v>41</v>
      </c>
      <c r="B146" s="4">
        <v>29483</v>
      </c>
      <c r="C146" s="4">
        <v>28648</v>
      </c>
      <c r="D146" s="4">
        <v>27817</v>
      </c>
      <c r="E146" s="4">
        <v>29978</v>
      </c>
      <c r="F146" s="4">
        <v>31981</v>
      </c>
      <c r="G146" s="4">
        <v>33105</v>
      </c>
      <c r="H146" s="4">
        <v>35910</v>
      </c>
      <c r="I146" s="4">
        <v>34884</v>
      </c>
      <c r="J146" s="4">
        <v>36974</v>
      </c>
      <c r="K146" s="4">
        <v>38822</v>
      </c>
    </row>
    <row r="147" spans="1:11" ht="14.25">
      <c r="A147" s="3" t="s">
        <v>42</v>
      </c>
      <c r="B147" s="4">
        <v>67509</v>
      </c>
      <c r="C147" s="4">
        <v>58706</v>
      </c>
      <c r="D147" s="4">
        <v>64058</v>
      </c>
      <c r="E147" s="4">
        <v>64087</v>
      </c>
      <c r="F147" s="4">
        <v>68013</v>
      </c>
      <c r="G147" s="4">
        <v>56433</v>
      </c>
      <c r="H147" s="4">
        <v>65400</v>
      </c>
      <c r="I147" s="4">
        <v>64271</v>
      </c>
      <c r="J147" s="4">
        <v>64383</v>
      </c>
      <c r="K147" s="4">
        <v>69802</v>
      </c>
    </row>
    <row r="148" spans="1:11" ht="14.25">
      <c r="A148" s="3" t="s">
        <v>43</v>
      </c>
      <c r="B148" s="4">
        <v>204096</v>
      </c>
      <c r="C148" s="4">
        <v>195034</v>
      </c>
      <c r="D148" s="4">
        <v>168553</v>
      </c>
      <c r="E148" s="4">
        <v>201482</v>
      </c>
      <c r="F148" s="4">
        <v>198708</v>
      </c>
      <c r="G148" s="4">
        <v>201738</v>
      </c>
      <c r="H148" s="4">
        <v>229970</v>
      </c>
      <c r="I148" s="4">
        <v>215315</v>
      </c>
      <c r="J148" s="4">
        <v>223420</v>
      </c>
      <c r="K148" s="5" t="s">
        <v>44</v>
      </c>
    </row>
    <row r="150" ht="14.25">
      <c r="A150" s="1" t="s">
        <v>45</v>
      </c>
    </row>
    <row r="151" spans="1:2" ht="14.25">
      <c r="A151" s="1" t="s">
        <v>44</v>
      </c>
      <c r="B151" s="1" t="s">
        <v>46</v>
      </c>
    </row>
    <row r="153" spans="1:2" ht="14.25">
      <c r="A153" s="1" t="s">
        <v>5</v>
      </c>
      <c r="B153" s="1" t="s">
        <v>6</v>
      </c>
    </row>
    <row r="154" spans="1:2" ht="14.25">
      <c r="A154" s="1" t="s">
        <v>7</v>
      </c>
      <c r="B154" s="1" t="s">
        <v>8</v>
      </c>
    </row>
    <row r="155" spans="1:2" ht="14.25">
      <c r="A155" s="1" t="s">
        <v>9</v>
      </c>
      <c r="B155" s="1" t="s">
        <v>52</v>
      </c>
    </row>
    <row r="156" spans="1:2" ht="14.25">
      <c r="A156" s="1" t="s">
        <v>11</v>
      </c>
      <c r="B156" s="1" t="s">
        <v>12</v>
      </c>
    </row>
    <row r="158" spans="1:11" ht="14.25">
      <c r="A158" s="3" t="s">
        <v>13</v>
      </c>
      <c r="B158" s="3" t="s">
        <v>14</v>
      </c>
      <c r="C158" s="3" t="s">
        <v>15</v>
      </c>
      <c r="D158" s="3" t="s">
        <v>16</v>
      </c>
      <c r="E158" s="3" t="s">
        <v>17</v>
      </c>
      <c r="F158" s="3" t="s">
        <v>18</v>
      </c>
      <c r="G158" s="3" t="s">
        <v>19</v>
      </c>
      <c r="H158" s="3" t="s">
        <v>20</v>
      </c>
      <c r="I158" s="3" t="s">
        <v>21</v>
      </c>
      <c r="J158" s="3" t="s">
        <v>22</v>
      </c>
      <c r="K158" s="3" t="s">
        <v>23</v>
      </c>
    </row>
    <row r="159" spans="1:11" ht="14.25">
      <c r="A159" s="3" t="s">
        <v>24</v>
      </c>
      <c r="B159" s="4">
        <v>67129</v>
      </c>
      <c r="C159" s="4">
        <v>100988</v>
      </c>
      <c r="D159" s="4">
        <v>165691</v>
      </c>
      <c r="E159" s="4">
        <v>101765</v>
      </c>
      <c r="F159" s="4">
        <v>141154</v>
      </c>
      <c r="G159" s="4">
        <v>135904</v>
      </c>
      <c r="H159" s="4">
        <v>96616</v>
      </c>
      <c r="I159" s="4">
        <v>-57941</v>
      </c>
      <c r="J159" s="4">
        <v>-75905</v>
      </c>
      <c r="K159" s="4">
        <v>179549</v>
      </c>
    </row>
    <row r="160" spans="1:11" ht="14.25">
      <c r="A160" s="3" t="s">
        <v>25</v>
      </c>
      <c r="B160" s="4">
        <v>67839</v>
      </c>
      <c r="C160" s="4">
        <v>74870</v>
      </c>
      <c r="D160" s="4">
        <v>108140</v>
      </c>
      <c r="E160" s="4">
        <v>60152</v>
      </c>
      <c r="F160" s="4">
        <v>25075</v>
      </c>
      <c r="G160" s="4">
        <v>35371</v>
      </c>
      <c r="H160" s="4">
        <v>-3677</v>
      </c>
      <c r="I160" s="4">
        <v>-129624</v>
      </c>
      <c r="J160" s="4">
        <v>-108869</v>
      </c>
      <c r="K160" s="5" t="s">
        <v>44</v>
      </c>
    </row>
    <row r="161" spans="1:11" ht="14.25">
      <c r="A161" s="3" t="s">
        <v>26</v>
      </c>
      <c r="B161" s="4">
        <v>3212</v>
      </c>
      <c r="C161" s="4">
        <v>49063</v>
      </c>
      <c r="D161" s="4">
        <v>137900</v>
      </c>
      <c r="E161" s="4">
        <v>80971</v>
      </c>
      <c r="F161" s="4">
        <v>116317</v>
      </c>
      <c r="G161" s="4">
        <v>130563</v>
      </c>
      <c r="H161" s="4">
        <v>86153</v>
      </c>
      <c r="I161" s="4">
        <v>-47499</v>
      </c>
      <c r="J161" s="4">
        <v>-85385</v>
      </c>
      <c r="K161" s="4">
        <v>128588</v>
      </c>
    </row>
    <row r="162" spans="1:11" ht="14.25">
      <c r="A162" s="3" t="s">
        <v>27</v>
      </c>
      <c r="B162" s="4">
        <v>-1528</v>
      </c>
      <c r="C162" s="4">
        <v>-582</v>
      </c>
      <c r="D162" s="4">
        <v>7838</v>
      </c>
      <c r="E162" s="4">
        <v>5638</v>
      </c>
      <c r="F162" s="4">
        <v>3534</v>
      </c>
      <c r="G162" s="4">
        <v>-728</v>
      </c>
      <c r="H162" s="4">
        <v>-3626</v>
      </c>
      <c r="I162" s="4">
        <v>-7937</v>
      </c>
      <c r="J162" s="4">
        <v>2733</v>
      </c>
      <c r="K162" s="4">
        <v>6003</v>
      </c>
    </row>
    <row r="163" spans="1:11" ht="14.25">
      <c r="A163" s="3" t="s">
        <v>28</v>
      </c>
      <c r="B163" s="4">
        <v>-4630</v>
      </c>
      <c r="C163" s="4">
        <v>-2522</v>
      </c>
      <c r="D163" s="4">
        <v>-1007</v>
      </c>
      <c r="E163" s="4">
        <v>-1985</v>
      </c>
      <c r="F163" s="4">
        <v>-1791</v>
      </c>
      <c r="G163" s="4">
        <v>-4580</v>
      </c>
      <c r="H163" s="4">
        <v>-5411</v>
      </c>
      <c r="I163" s="4">
        <v>-6395</v>
      </c>
      <c r="J163" s="4">
        <v>-6248</v>
      </c>
      <c r="K163" s="4">
        <v>1439</v>
      </c>
    </row>
    <row r="164" spans="1:11" ht="14.25">
      <c r="A164" s="3" t="s">
        <v>29</v>
      </c>
      <c r="B164" s="4">
        <v>11131</v>
      </c>
      <c r="C164" s="4">
        <v>12828</v>
      </c>
      <c r="D164" s="4">
        <v>11587</v>
      </c>
      <c r="E164" s="4">
        <v>15583</v>
      </c>
      <c r="F164" s="4">
        <v>14614</v>
      </c>
      <c r="G164" s="4">
        <v>15123</v>
      </c>
      <c r="H164" s="4">
        <v>10252</v>
      </c>
      <c r="I164" s="4">
        <v>10089</v>
      </c>
      <c r="J164" s="4">
        <v>8478</v>
      </c>
      <c r="K164" s="4">
        <v>16056</v>
      </c>
    </row>
    <row r="165" spans="1:11" ht="14.25">
      <c r="A165" s="3" t="s">
        <v>30</v>
      </c>
      <c r="B165" s="4">
        <v>53295</v>
      </c>
      <c r="C165" s="4">
        <v>65536</v>
      </c>
      <c r="D165" s="4">
        <v>72801</v>
      </c>
      <c r="E165" s="4">
        <v>42750</v>
      </c>
      <c r="F165" s="4">
        <v>74378</v>
      </c>
      <c r="G165" s="4">
        <v>75946</v>
      </c>
      <c r="H165" s="4">
        <v>43832</v>
      </c>
      <c r="I165" s="4">
        <v>-5976</v>
      </c>
      <c r="J165" s="4">
        <v>9228</v>
      </c>
      <c r="K165" s="4">
        <v>76833</v>
      </c>
    </row>
    <row r="166" spans="1:11" ht="14.25">
      <c r="A166" s="3" t="s">
        <v>31</v>
      </c>
      <c r="B166" s="4">
        <v>1815</v>
      </c>
      <c r="C166" s="4">
        <v>-3447</v>
      </c>
      <c r="D166" s="4">
        <v>5458</v>
      </c>
      <c r="E166" s="4">
        <v>-2300</v>
      </c>
      <c r="F166" s="4">
        <v>3602</v>
      </c>
      <c r="G166" s="4">
        <v>-19956</v>
      </c>
      <c r="H166" s="4">
        <v>-34822</v>
      </c>
      <c r="I166" s="4">
        <v>-38447</v>
      </c>
      <c r="J166" s="4">
        <v>-109543</v>
      </c>
      <c r="K166" s="4">
        <v>-39234</v>
      </c>
    </row>
    <row r="167" spans="1:11" ht="14.25">
      <c r="A167" s="3" t="s">
        <v>32</v>
      </c>
      <c r="B167" s="4">
        <v>7944</v>
      </c>
      <c r="C167" s="4">
        <v>13746</v>
      </c>
      <c r="D167" s="4">
        <v>13576</v>
      </c>
      <c r="E167" s="4">
        <v>10037</v>
      </c>
      <c r="F167" s="4">
        <v>7291</v>
      </c>
      <c r="G167" s="4">
        <v>634</v>
      </c>
      <c r="H167" s="4">
        <v>2484</v>
      </c>
      <c r="I167" s="4">
        <v>761</v>
      </c>
      <c r="J167" s="4">
        <v>1357</v>
      </c>
      <c r="K167" s="4">
        <v>787</v>
      </c>
    </row>
    <row r="168" spans="1:11" ht="14.25">
      <c r="A168" s="3" t="s">
        <v>33</v>
      </c>
      <c r="B168" s="4">
        <v>38844</v>
      </c>
      <c r="C168" s="4">
        <v>44245</v>
      </c>
      <c r="D168" s="4">
        <v>54334</v>
      </c>
      <c r="E168" s="4">
        <v>48464</v>
      </c>
      <c r="F168" s="4">
        <v>47848</v>
      </c>
      <c r="G168" s="4">
        <v>49170</v>
      </c>
      <c r="H168" s="4">
        <v>41966</v>
      </c>
      <c r="I168" s="4">
        <v>25516</v>
      </c>
      <c r="J168" s="4">
        <v>16755</v>
      </c>
      <c r="K168" s="4">
        <v>31016</v>
      </c>
    </row>
    <row r="169" spans="1:11" ht="14.25">
      <c r="A169" s="3" t="s">
        <v>34</v>
      </c>
      <c r="B169" s="4">
        <v>-21679</v>
      </c>
      <c r="C169" s="4">
        <v>-25018</v>
      </c>
      <c r="D169" s="4">
        <v>-3702</v>
      </c>
      <c r="E169" s="4">
        <v>-19911</v>
      </c>
      <c r="F169" s="4">
        <v>-10908</v>
      </c>
      <c r="G169" s="4">
        <v>841</v>
      </c>
      <c r="H169" s="4">
        <v>-2371</v>
      </c>
      <c r="I169" s="4">
        <v>-24517</v>
      </c>
      <c r="J169" s="4">
        <v>-8172</v>
      </c>
      <c r="K169" s="4">
        <v>-19968</v>
      </c>
    </row>
    <row r="170" spans="1:11" ht="14.25">
      <c r="A170" s="3" t="s">
        <v>35</v>
      </c>
      <c r="B170" s="4">
        <v>-22834</v>
      </c>
      <c r="C170" s="4">
        <v>4241</v>
      </c>
      <c r="D170" s="4">
        <v>6571</v>
      </c>
      <c r="E170" s="4">
        <v>6814</v>
      </c>
      <c r="F170" s="4">
        <v>-736</v>
      </c>
      <c r="G170" s="4">
        <v>13325</v>
      </c>
      <c r="H170" s="4">
        <v>9260</v>
      </c>
      <c r="I170" s="4">
        <v>8264</v>
      </c>
      <c r="J170" s="4">
        <v>11495</v>
      </c>
      <c r="K170" s="4">
        <v>37684</v>
      </c>
    </row>
    <row r="171" spans="1:11" ht="14.25">
      <c r="A171" s="3" t="s">
        <v>36</v>
      </c>
      <c r="B171" s="4">
        <v>48676</v>
      </c>
      <c r="C171" s="4">
        <v>50757</v>
      </c>
      <c r="D171" s="4">
        <v>36043</v>
      </c>
      <c r="E171" s="4">
        <v>22513</v>
      </c>
      <c r="F171" s="4">
        <v>17828</v>
      </c>
      <c r="G171" s="4">
        <v>21141</v>
      </c>
      <c r="H171" s="4">
        <v>40787</v>
      </c>
      <c r="I171" s="4">
        <v>32178</v>
      </c>
      <c r="J171" s="4">
        <v>28642</v>
      </c>
      <c r="K171" s="4">
        <v>35363</v>
      </c>
    </row>
    <row r="172" spans="1:11" ht="14.25">
      <c r="A172" s="3" t="s">
        <v>37</v>
      </c>
      <c r="B172" s="4">
        <v>2443</v>
      </c>
      <c r="C172" s="4">
        <v>-3120</v>
      </c>
      <c r="D172" s="4">
        <v>-437</v>
      </c>
      <c r="E172" s="4">
        <v>-1763</v>
      </c>
      <c r="F172" s="4">
        <v>-1938</v>
      </c>
      <c r="G172" s="4">
        <v>5091</v>
      </c>
      <c r="H172" s="4">
        <v>-2834</v>
      </c>
      <c r="I172" s="4">
        <v>-7957</v>
      </c>
      <c r="J172" s="4">
        <v>-9162</v>
      </c>
      <c r="K172" s="4">
        <v>11058</v>
      </c>
    </row>
    <row r="173" spans="1:11" ht="14.25">
      <c r="A173" s="3" t="s">
        <v>38</v>
      </c>
      <c r="B173" s="4">
        <v>19187</v>
      </c>
      <c r="C173" s="4">
        <v>21168</v>
      </c>
      <c r="D173" s="4">
        <v>27613</v>
      </c>
      <c r="E173" s="4">
        <v>22170</v>
      </c>
      <c r="F173" s="4">
        <v>29519</v>
      </c>
      <c r="G173" s="4">
        <v>18903</v>
      </c>
      <c r="H173" s="4">
        <v>18170</v>
      </c>
      <c r="I173" s="4">
        <v>10730</v>
      </c>
      <c r="J173" s="4">
        <v>20993</v>
      </c>
      <c r="K173" s="4">
        <v>39276</v>
      </c>
    </row>
    <row r="174" spans="1:11" ht="14.25">
      <c r="A174" s="3" t="s">
        <v>39</v>
      </c>
      <c r="B174" s="4">
        <v>-4372</v>
      </c>
      <c r="C174" s="4">
        <v>-934</v>
      </c>
      <c r="D174" s="4">
        <v>2360</v>
      </c>
      <c r="E174" s="4">
        <v>3685</v>
      </c>
      <c r="F174" s="4">
        <v>290</v>
      </c>
      <c r="G174" s="4">
        <v>-1356</v>
      </c>
      <c r="H174" s="4">
        <v>-2334</v>
      </c>
      <c r="I174" s="4">
        <v>-4954</v>
      </c>
      <c r="J174" s="4">
        <v>-7100</v>
      </c>
      <c r="K174" s="4">
        <v>-5681</v>
      </c>
    </row>
    <row r="175" spans="1:11" ht="14.25">
      <c r="A175" s="3" t="s">
        <v>40</v>
      </c>
      <c r="B175" s="4">
        <v>7410</v>
      </c>
      <c r="C175" s="4">
        <v>9748</v>
      </c>
      <c r="D175" s="4">
        <v>13631</v>
      </c>
      <c r="E175" s="4">
        <v>15335</v>
      </c>
      <c r="F175" s="4">
        <v>16409</v>
      </c>
      <c r="G175" s="4">
        <v>17179</v>
      </c>
      <c r="H175" s="4">
        <v>20928</v>
      </c>
      <c r="I175" s="4">
        <v>22190</v>
      </c>
      <c r="J175" s="4">
        <v>19152</v>
      </c>
      <c r="K175" s="5" t="s">
        <v>44</v>
      </c>
    </row>
    <row r="176" spans="1:11" ht="14.25">
      <c r="A176" s="3" t="s">
        <v>41</v>
      </c>
      <c r="B176" s="4">
        <v>4477</v>
      </c>
      <c r="C176" s="4">
        <v>5525</v>
      </c>
      <c r="D176" s="4">
        <v>5932</v>
      </c>
      <c r="E176" s="4">
        <v>7596</v>
      </c>
      <c r="F176" s="4">
        <v>8242</v>
      </c>
      <c r="G176" s="4">
        <v>7807</v>
      </c>
      <c r="H176" s="4">
        <v>7697</v>
      </c>
      <c r="I176" s="4">
        <v>3499</v>
      </c>
      <c r="J176" s="4">
        <v>7825</v>
      </c>
      <c r="K176" s="4">
        <v>11428</v>
      </c>
    </row>
    <row r="177" spans="1:11" ht="14.25">
      <c r="A177" s="3" t="s">
        <v>42</v>
      </c>
      <c r="B177" s="4">
        <v>3365</v>
      </c>
      <c r="C177" s="4">
        <v>-4480</v>
      </c>
      <c r="D177" s="4">
        <v>-1910</v>
      </c>
      <c r="E177" s="4">
        <v>-5064</v>
      </c>
      <c r="F177" s="4">
        <v>-6513</v>
      </c>
      <c r="G177" s="4">
        <v>-18571</v>
      </c>
      <c r="H177" s="4">
        <v>-15105</v>
      </c>
      <c r="I177" s="4">
        <v>-15147</v>
      </c>
      <c r="J177" s="4">
        <v>-11654</v>
      </c>
      <c r="K177" s="4">
        <v>-2289</v>
      </c>
    </row>
    <row r="178" spans="1:11" ht="14.25">
      <c r="A178" s="3" t="s">
        <v>43</v>
      </c>
      <c r="B178" s="4">
        <v>40245</v>
      </c>
      <c r="C178" s="4">
        <v>5117</v>
      </c>
      <c r="D178" s="4">
        <v>-27112</v>
      </c>
      <c r="E178" s="4">
        <v>-31334</v>
      </c>
      <c r="F178" s="4">
        <v>-73161</v>
      </c>
      <c r="G178" s="4">
        <v>-50804</v>
      </c>
      <c r="H178" s="4">
        <v>-11846</v>
      </c>
      <c r="I178" s="4">
        <v>-26090</v>
      </c>
      <c r="J178" s="4">
        <v>-33998</v>
      </c>
      <c r="K178" s="5" t="s">
        <v>44</v>
      </c>
    </row>
    <row r="180" ht="14.25">
      <c r="A180" s="1" t="s">
        <v>45</v>
      </c>
    </row>
    <row r="181" spans="1:2" ht="14.25">
      <c r="A181" s="1" t="s">
        <v>44</v>
      </c>
      <c r="B181" s="1" t="s">
        <v>46</v>
      </c>
    </row>
    <row r="183" spans="1:2" ht="14.25">
      <c r="A183" s="1" t="s">
        <v>5</v>
      </c>
      <c r="B183" s="1" t="s">
        <v>6</v>
      </c>
    </row>
    <row r="184" spans="1:2" ht="14.25">
      <c r="A184" s="1" t="s">
        <v>7</v>
      </c>
      <c r="B184" s="1" t="s">
        <v>53</v>
      </c>
    </row>
    <row r="185" spans="1:2" ht="14.25">
      <c r="A185" s="1" t="s">
        <v>9</v>
      </c>
      <c r="B185" s="1" t="s">
        <v>47</v>
      </c>
    </row>
    <row r="186" spans="1:2" ht="14.25">
      <c r="A186" s="1" t="s">
        <v>11</v>
      </c>
      <c r="B186" s="1" t="s">
        <v>12</v>
      </c>
    </row>
    <row r="188" spans="1:11" ht="14.25">
      <c r="A188" s="3" t="s">
        <v>13</v>
      </c>
      <c r="B188" s="3" t="s">
        <v>14</v>
      </c>
      <c r="C188" s="3" t="s">
        <v>15</v>
      </c>
      <c r="D188" s="3" t="s">
        <v>16</v>
      </c>
      <c r="E188" s="3" t="s">
        <v>17</v>
      </c>
      <c r="F188" s="3" t="s">
        <v>18</v>
      </c>
      <c r="G188" s="3" t="s">
        <v>19</v>
      </c>
      <c r="H188" s="3" t="s">
        <v>20</v>
      </c>
      <c r="I188" s="3" t="s">
        <v>21</v>
      </c>
      <c r="J188" s="3" t="s">
        <v>22</v>
      </c>
      <c r="K188" s="3" t="s">
        <v>23</v>
      </c>
    </row>
    <row r="189" spans="1:11" ht="14.25">
      <c r="A189" s="3" t="s">
        <v>24</v>
      </c>
      <c r="B189" s="4">
        <v>93656</v>
      </c>
      <c r="C189" s="4">
        <v>91531</v>
      </c>
      <c r="D189" s="4">
        <v>90816</v>
      </c>
      <c r="E189" s="4">
        <v>99144</v>
      </c>
      <c r="F189" s="4">
        <v>106168</v>
      </c>
      <c r="G189" s="4">
        <v>108608</v>
      </c>
      <c r="H189" s="4">
        <v>109820</v>
      </c>
      <c r="I189" s="4">
        <v>117215</v>
      </c>
      <c r="J189" s="4">
        <v>126007</v>
      </c>
      <c r="K189" s="4">
        <v>227966</v>
      </c>
    </row>
    <row r="190" spans="1:11" ht="14.25">
      <c r="A190" s="3" t="s">
        <v>25</v>
      </c>
      <c r="B190" s="4">
        <v>96088</v>
      </c>
      <c r="C190" s="4">
        <v>94519</v>
      </c>
      <c r="D190" s="4">
        <v>93574</v>
      </c>
      <c r="E190" s="4">
        <v>102437</v>
      </c>
      <c r="F190" s="4">
        <v>111612</v>
      </c>
      <c r="G190" s="4">
        <v>114948</v>
      </c>
      <c r="H190" s="4">
        <v>116999</v>
      </c>
      <c r="I190" s="4">
        <v>126317</v>
      </c>
      <c r="J190" s="4">
        <v>135808</v>
      </c>
      <c r="K190" s="5" t="s">
        <v>44</v>
      </c>
    </row>
    <row r="191" spans="1:11" ht="14.25">
      <c r="A191" s="3" t="s">
        <v>26</v>
      </c>
      <c r="B191" s="4">
        <v>77817</v>
      </c>
      <c r="C191" s="4">
        <v>75077</v>
      </c>
      <c r="D191" s="4">
        <v>74939</v>
      </c>
      <c r="E191" s="4">
        <v>84378</v>
      </c>
      <c r="F191" s="4">
        <v>92574</v>
      </c>
      <c r="G191" s="4">
        <v>93113</v>
      </c>
      <c r="H191" s="4">
        <v>93802</v>
      </c>
      <c r="I191" s="4">
        <v>100600</v>
      </c>
      <c r="J191" s="4">
        <v>107826</v>
      </c>
      <c r="K191" s="4">
        <v>187104</v>
      </c>
    </row>
    <row r="192" spans="1:11" ht="14.25">
      <c r="A192" s="3" t="s">
        <v>27</v>
      </c>
      <c r="B192" s="4">
        <v>9849</v>
      </c>
      <c r="C192" s="4">
        <v>10126</v>
      </c>
      <c r="D192" s="4">
        <v>10514</v>
      </c>
      <c r="E192" s="4">
        <v>10859</v>
      </c>
      <c r="F192" s="4">
        <v>11063</v>
      </c>
      <c r="G192" s="4">
        <v>11195</v>
      </c>
      <c r="H192" s="4">
        <v>11381</v>
      </c>
      <c r="I192" s="4">
        <v>11805</v>
      </c>
      <c r="J192" s="4">
        <v>12548</v>
      </c>
      <c r="K192" s="4">
        <v>16551</v>
      </c>
    </row>
    <row r="193" spans="1:11" ht="14.25">
      <c r="A193" s="3" t="s">
        <v>28</v>
      </c>
      <c r="B193" s="4">
        <v>1580</v>
      </c>
      <c r="C193" s="4">
        <v>1580</v>
      </c>
      <c r="D193" s="4">
        <v>1516</v>
      </c>
      <c r="E193" s="4">
        <v>1443</v>
      </c>
      <c r="F193" s="4">
        <v>1455</v>
      </c>
      <c r="G193" s="4">
        <v>1521</v>
      </c>
      <c r="H193" s="4">
        <v>1490</v>
      </c>
      <c r="I193" s="4">
        <v>1822</v>
      </c>
      <c r="J193" s="4">
        <v>1948</v>
      </c>
      <c r="K193" s="4">
        <v>3261</v>
      </c>
    </row>
    <row r="194" spans="1:11" ht="14.25">
      <c r="A194" s="3" t="s">
        <v>29</v>
      </c>
      <c r="B194" s="4">
        <v>2392</v>
      </c>
      <c r="C194" s="4">
        <v>2429</v>
      </c>
      <c r="D194" s="4">
        <v>2375</v>
      </c>
      <c r="E194" s="4">
        <v>2297</v>
      </c>
      <c r="F194" s="4">
        <v>2319</v>
      </c>
      <c r="G194" s="4">
        <v>2162</v>
      </c>
      <c r="H194" s="4">
        <v>2108</v>
      </c>
      <c r="I194" s="4">
        <v>2501</v>
      </c>
      <c r="J194" s="4">
        <v>2327</v>
      </c>
      <c r="K194" s="4">
        <v>5957</v>
      </c>
    </row>
    <row r="195" spans="1:11" ht="14.25">
      <c r="A195" s="3" t="s">
        <v>30</v>
      </c>
      <c r="B195" s="4">
        <v>23491</v>
      </c>
      <c r="C195" s="4">
        <v>22107</v>
      </c>
      <c r="D195" s="4">
        <v>22667</v>
      </c>
      <c r="E195" s="4">
        <v>23185</v>
      </c>
      <c r="F195" s="4">
        <v>23751</v>
      </c>
      <c r="G195" s="4">
        <v>23822</v>
      </c>
      <c r="H195" s="4">
        <v>23044</v>
      </c>
      <c r="I195" s="4">
        <v>24368</v>
      </c>
      <c r="J195" s="4">
        <v>26430</v>
      </c>
      <c r="K195" s="4">
        <v>46349</v>
      </c>
    </row>
    <row r="196" spans="1:11" ht="14.25">
      <c r="A196" s="3" t="s">
        <v>31</v>
      </c>
      <c r="B196" s="4">
        <v>566</v>
      </c>
      <c r="C196" s="4">
        <v>556</v>
      </c>
      <c r="D196" s="4">
        <v>723</v>
      </c>
      <c r="E196" s="4">
        <v>707</v>
      </c>
      <c r="F196" s="4">
        <v>902</v>
      </c>
      <c r="G196" s="4">
        <v>888</v>
      </c>
      <c r="H196" s="4">
        <v>912</v>
      </c>
      <c r="I196" s="4">
        <v>976</v>
      </c>
      <c r="J196" s="4">
        <v>815</v>
      </c>
      <c r="K196" s="4">
        <v>4875</v>
      </c>
    </row>
    <row r="197" spans="1:11" ht="14.25">
      <c r="A197" s="3" t="s">
        <v>32</v>
      </c>
      <c r="B197" s="4">
        <v>773</v>
      </c>
      <c r="C197" s="4">
        <v>601</v>
      </c>
      <c r="D197" s="4">
        <v>472</v>
      </c>
      <c r="E197" s="4">
        <v>466</v>
      </c>
      <c r="F197" s="4">
        <v>432</v>
      </c>
      <c r="G197" s="4">
        <v>420</v>
      </c>
      <c r="H197" s="4">
        <v>430</v>
      </c>
      <c r="I197" s="4">
        <v>378</v>
      </c>
      <c r="J197" s="4">
        <v>652</v>
      </c>
      <c r="K197" s="4">
        <v>482</v>
      </c>
    </row>
    <row r="198" spans="1:11" ht="14.25">
      <c r="A198" s="3" t="s">
        <v>33</v>
      </c>
      <c r="B198" s="4">
        <v>9227</v>
      </c>
      <c r="C198" s="4">
        <v>7451</v>
      </c>
      <c r="D198" s="4">
        <v>6575</v>
      </c>
      <c r="E198" s="4">
        <v>6467</v>
      </c>
      <c r="F198" s="4">
        <v>6044</v>
      </c>
      <c r="G198" s="4">
        <v>6905</v>
      </c>
      <c r="H198" s="4">
        <v>7048</v>
      </c>
      <c r="I198" s="4">
        <v>7315</v>
      </c>
      <c r="J198" s="4">
        <v>7739</v>
      </c>
      <c r="K198" s="4">
        <v>13508</v>
      </c>
    </row>
    <row r="199" spans="1:11" ht="14.25">
      <c r="A199" s="3" t="s">
        <v>34</v>
      </c>
      <c r="B199" s="4">
        <v>16640</v>
      </c>
      <c r="C199" s="4">
        <v>16929</v>
      </c>
      <c r="D199" s="4">
        <v>16514</v>
      </c>
      <c r="E199" s="4">
        <v>25021</v>
      </c>
      <c r="F199" s="4">
        <v>31739</v>
      </c>
      <c r="G199" s="4">
        <v>31459</v>
      </c>
      <c r="H199" s="4">
        <v>32938</v>
      </c>
      <c r="I199" s="4">
        <v>34995</v>
      </c>
      <c r="J199" s="4">
        <v>38264</v>
      </c>
      <c r="K199" s="4">
        <v>40130</v>
      </c>
    </row>
    <row r="200" spans="1:11" ht="14.25">
      <c r="A200" s="3" t="s">
        <v>35</v>
      </c>
      <c r="B200" s="4">
        <v>6161</v>
      </c>
      <c r="C200" s="4">
        <v>5998</v>
      </c>
      <c r="D200" s="4">
        <v>6017</v>
      </c>
      <c r="E200" s="4">
        <v>5391</v>
      </c>
      <c r="F200" s="4">
        <v>5044</v>
      </c>
      <c r="G200" s="4">
        <v>5488</v>
      </c>
      <c r="H200" s="4">
        <v>4746</v>
      </c>
      <c r="I200" s="4">
        <v>6192</v>
      </c>
      <c r="J200" s="4">
        <v>6167</v>
      </c>
      <c r="K200" s="4">
        <v>9771</v>
      </c>
    </row>
    <row r="201" spans="1:11" ht="14.25">
      <c r="A201" s="3" t="s">
        <v>36</v>
      </c>
      <c r="B201" s="4">
        <v>7303</v>
      </c>
      <c r="C201" s="4">
        <v>6730</v>
      </c>
      <c r="D201" s="4">
        <v>6326</v>
      </c>
      <c r="E201" s="4">
        <v>6062</v>
      </c>
      <c r="F201" s="4">
        <v>6160</v>
      </c>
      <c r="G201" s="4">
        <v>6688</v>
      </c>
      <c r="H201" s="4">
        <v>7127</v>
      </c>
      <c r="I201" s="4">
        <v>7474</v>
      </c>
      <c r="J201" s="4">
        <v>8064</v>
      </c>
      <c r="K201" s="4">
        <v>31111</v>
      </c>
    </row>
    <row r="202" spans="1:11" ht="14.25">
      <c r="A202" s="3" t="s">
        <v>37</v>
      </c>
      <c r="B202" s="4">
        <v>2963</v>
      </c>
      <c r="C202" s="4">
        <v>3111</v>
      </c>
      <c r="D202" s="4">
        <v>2844</v>
      </c>
      <c r="E202" s="4">
        <v>2956</v>
      </c>
      <c r="F202" s="4">
        <v>2958</v>
      </c>
      <c r="G202" s="4">
        <v>3416</v>
      </c>
      <c r="H202" s="4">
        <v>3469</v>
      </c>
      <c r="I202" s="4">
        <v>3982</v>
      </c>
      <c r="J202" s="4">
        <v>4039</v>
      </c>
      <c r="K202" s="4">
        <v>15046</v>
      </c>
    </row>
    <row r="203" spans="1:11" ht="14.25">
      <c r="A203" s="3" t="s">
        <v>38</v>
      </c>
      <c r="B203" s="4">
        <v>1706</v>
      </c>
      <c r="C203" s="4">
        <v>1821</v>
      </c>
      <c r="D203" s="4">
        <v>2003</v>
      </c>
      <c r="E203" s="4">
        <v>2303</v>
      </c>
      <c r="F203" s="4">
        <v>1970</v>
      </c>
      <c r="G203" s="4">
        <v>2137</v>
      </c>
      <c r="H203" s="4">
        <v>2083</v>
      </c>
      <c r="I203" s="4">
        <v>1876</v>
      </c>
      <c r="J203" s="4">
        <v>2368</v>
      </c>
      <c r="K203" s="4">
        <v>11340</v>
      </c>
    </row>
    <row r="204" spans="1:11" ht="14.25">
      <c r="A204" s="3" t="s">
        <v>39</v>
      </c>
      <c r="B204" s="4">
        <v>1088</v>
      </c>
      <c r="C204" s="4">
        <v>993</v>
      </c>
      <c r="D204" s="4">
        <v>913</v>
      </c>
      <c r="E204" s="4">
        <v>949</v>
      </c>
      <c r="F204" s="4">
        <v>931</v>
      </c>
      <c r="G204" s="4">
        <v>928</v>
      </c>
      <c r="H204" s="4">
        <v>831</v>
      </c>
      <c r="I204" s="4">
        <v>881</v>
      </c>
      <c r="J204" s="4">
        <v>953</v>
      </c>
      <c r="K204" s="4">
        <v>3245</v>
      </c>
    </row>
    <row r="205" spans="1:11" ht="14.25">
      <c r="A205" s="3" t="s">
        <v>40</v>
      </c>
      <c r="B205" s="4">
        <v>1234</v>
      </c>
      <c r="C205" s="4">
        <v>1295</v>
      </c>
      <c r="D205" s="4">
        <v>1474</v>
      </c>
      <c r="E205" s="4">
        <v>1496</v>
      </c>
      <c r="F205" s="4">
        <v>1581</v>
      </c>
      <c r="G205" s="4">
        <v>1562</v>
      </c>
      <c r="H205" s="4">
        <v>1884</v>
      </c>
      <c r="I205" s="4">
        <v>1889</v>
      </c>
      <c r="J205" s="4">
        <v>2190</v>
      </c>
      <c r="K205" s="5" t="s">
        <v>44</v>
      </c>
    </row>
    <row r="206" spans="1:11" ht="14.25">
      <c r="A206" s="3" t="s">
        <v>41</v>
      </c>
      <c r="B206" s="4">
        <v>1222</v>
      </c>
      <c r="C206" s="4">
        <v>1256</v>
      </c>
      <c r="D206" s="4">
        <v>1102</v>
      </c>
      <c r="E206" s="4">
        <v>1187</v>
      </c>
      <c r="F206" s="4">
        <v>1258</v>
      </c>
      <c r="G206" s="4">
        <v>1217</v>
      </c>
      <c r="H206" s="4">
        <v>1156</v>
      </c>
      <c r="I206" s="4">
        <v>1218</v>
      </c>
      <c r="J206" s="4">
        <v>1216</v>
      </c>
      <c r="K206" s="4">
        <v>2700</v>
      </c>
    </row>
    <row r="207" spans="1:11" ht="14.25">
      <c r="A207" s="3" t="s">
        <v>42</v>
      </c>
      <c r="B207" s="4">
        <v>4191</v>
      </c>
      <c r="C207" s="4">
        <v>4481</v>
      </c>
      <c r="D207" s="4">
        <v>4518</v>
      </c>
      <c r="E207" s="4">
        <v>4503</v>
      </c>
      <c r="F207" s="4">
        <v>4134</v>
      </c>
      <c r="G207" s="4">
        <v>4363</v>
      </c>
      <c r="H207" s="4">
        <v>4262</v>
      </c>
      <c r="I207" s="4">
        <v>4177</v>
      </c>
      <c r="J207" s="4">
        <v>4330</v>
      </c>
      <c r="K207" s="4">
        <v>9381</v>
      </c>
    </row>
    <row r="208" spans="1:11" ht="14.25">
      <c r="A208" s="3" t="s">
        <v>43</v>
      </c>
      <c r="B208" s="4">
        <v>2009</v>
      </c>
      <c r="C208" s="4">
        <v>2552</v>
      </c>
      <c r="D208" s="4">
        <v>2230</v>
      </c>
      <c r="E208" s="4">
        <v>2940</v>
      </c>
      <c r="F208" s="4">
        <v>5168</v>
      </c>
      <c r="G208" s="4">
        <v>6204</v>
      </c>
      <c r="H208" s="4">
        <v>7093</v>
      </c>
      <c r="I208" s="4">
        <v>8303</v>
      </c>
      <c r="J208" s="4">
        <v>9917</v>
      </c>
      <c r="K208" s="5" t="s">
        <v>44</v>
      </c>
    </row>
    <row r="210" ht="14.25">
      <c r="A210" s="1" t="s">
        <v>45</v>
      </c>
    </row>
    <row r="211" spans="1:2" ht="14.25">
      <c r="A211" s="1" t="s">
        <v>44</v>
      </c>
      <c r="B211" s="1" t="s">
        <v>46</v>
      </c>
    </row>
    <row r="213" spans="1:2" ht="14.25">
      <c r="A213" s="1" t="s">
        <v>5</v>
      </c>
      <c r="B213" s="1" t="s">
        <v>6</v>
      </c>
    </row>
    <row r="214" spans="1:2" ht="14.25">
      <c r="A214" s="1" t="s">
        <v>7</v>
      </c>
      <c r="B214" s="1" t="s">
        <v>53</v>
      </c>
    </row>
    <row r="215" spans="1:2" ht="14.25">
      <c r="A215" s="1" t="s">
        <v>9</v>
      </c>
      <c r="B215" s="1" t="s">
        <v>48</v>
      </c>
    </row>
    <row r="216" spans="1:2" ht="14.25">
      <c r="A216" s="1" t="s">
        <v>11</v>
      </c>
      <c r="B216" s="1" t="s">
        <v>12</v>
      </c>
    </row>
    <row r="218" spans="1:11" ht="14.25">
      <c r="A218" s="3" t="s">
        <v>13</v>
      </c>
      <c r="B218" s="3" t="s">
        <v>14</v>
      </c>
      <c r="C218" s="3" t="s">
        <v>15</v>
      </c>
      <c r="D218" s="3" t="s">
        <v>16</v>
      </c>
      <c r="E218" s="3" t="s">
        <v>17</v>
      </c>
      <c r="F218" s="3" t="s">
        <v>18</v>
      </c>
      <c r="G218" s="3" t="s">
        <v>19</v>
      </c>
      <c r="H218" s="3" t="s">
        <v>20</v>
      </c>
      <c r="I218" s="3" t="s">
        <v>21</v>
      </c>
      <c r="J218" s="3" t="s">
        <v>22</v>
      </c>
      <c r="K218" s="3" t="s">
        <v>23</v>
      </c>
    </row>
    <row r="219" spans="1:11" ht="14.25">
      <c r="A219" s="3" t="s">
        <v>24</v>
      </c>
      <c r="B219" s="4">
        <v>433490</v>
      </c>
      <c r="C219" s="4">
        <v>425542</v>
      </c>
      <c r="D219" s="4">
        <v>409334</v>
      </c>
      <c r="E219" s="4">
        <v>418365</v>
      </c>
      <c r="F219" s="4">
        <v>475673</v>
      </c>
      <c r="G219" s="4">
        <v>492169</v>
      </c>
      <c r="H219" s="4">
        <v>472552</v>
      </c>
      <c r="I219" s="4">
        <v>549471</v>
      </c>
      <c r="J219" s="4">
        <v>589113</v>
      </c>
      <c r="K219" s="4">
        <v>446123</v>
      </c>
    </row>
    <row r="220" spans="1:11" ht="14.25">
      <c r="A220" s="3" t="s">
        <v>25</v>
      </c>
      <c r="B220" s="4">
        <v>509163</v>
      </c>
      <c r="C220" s="4">
        <v>495837</v>
      </c>
      <c r="D220" s="4">
        <v>481923</v>
      </c>
      <c r="E220" s="4">
        <v>509095</v>
      </c>
      <c r="F220" s="4">
        <v>546145</v>
      </c>
      <c r="G220" s="4">
        <v>561110</v>
      </c>
      <c r="H220" s="4">
        <v>531877</v>
      </c>
      <c r="I220" s="4">
        <v>619833</v>
      </c>
      <c r="J220" s="4">
        <v>680597</v>
      </c>
      <c r="K220" s="5" t="s">
        <v>44</v>
      </c>
    </row>
    <row r="221" spans="1:11" ht="14.25">
      <c r="A221" s="3" t="s">
        <v>26</v>
      </c>
      <c r="B221" s="4">
        <v>381224</v>
      </c>
      <c r="C221" s="4">
        <v>376265</v>
      </c>
      <c r="D221" s="4">
        <v>357840</v>
      </c>
      <c r="E221" s="4">
        <v>360773</v>
      </c>
      <c r="F221" s="4">
        <v>410857</v>
      </c>
      <c r="G221" s="4">
        <v>421056</v>
      </c>
      <c r="H221" s="4">
        <v>403695</v>
      </c>
      <c r="I221" s="4">
        <v>486372</v>
      </c>
      <c r="J221" s="4">
        <v>523822</v>
      </c>
      <c r="K221" s="4">
        <v>392068</v>
      </c>
    </row>
    <row r="222" spans="1:11" ht="14.25">
      <c r="A222" s="3" t="s">
        <v>27</v>
      </c>
      <c r="B222" s="4">
        <v>15721</v>
      </c>
      <c r="C222" s="4">
        <v>16972</v>
      </c>
      <c r="D222" s="4">
        <v>16449</v>
      </c>
      <c r="E222" s="4">
        <v>18986</v>
      </c>
      <c r="F222" s="4">
        <v>15715</v>
      </c>
      <c r="G222" s="4">
        <v>18533</v>
      </c>
      <c r="H222" s="4">
        <v>12550</v>
      </c>
      <c r="I222" s="4">
        <v>22567</v>
      </c>
      <c r="J222" s="4">
        <v>43950</v>
      </c>
      <c r="K222" s="4">
        <v>24823</v>
      </c>
    </row>
    <row r="223" spans="1:11" ht="14.25">
      <c r="A223" s="3" t="s">
        <v>28</v>
      </c>
      <c r="B223" s="4">
        <v>1536</v>
      </c>
      <c r="C223" s="4">
        <v>2233</v>
      </c>
      <c r="D223" s="4">
        <v>1935</v>
      </c>
      <c r="E223" s="4">
        <v>2335</v>
      </c>
      <c r="F223" s="4">
        <v>2387</v>
      </c>
      <c r="G223" s="4">
        <v>2756</v>
      </c>
      <c r="H223" s="4">
        <v>3146</v>
      </c>
      <c r="I223" s="4">
        <v>3927</v>
      </c>
      <c r="J223" s="4">
        <v>4525</v>
      </c>
      <c r="K223" s="4">
        <v>3817</v>
      </c>
    </row>
    <row r="224" spans="1:11" ht="14.25">
      <c r="A224" s="3" t="s">
        <v>29</v>
      </c>
      <c r="B224" s="4">
        <v>11727</v>
      </c>
      <c r="C224" s="4">
        <v>10871</v>
      </c>
      <c r="D224" s="4">
        <v>7632</v>
      </c>
      <c r="E224" s="4">
        <v>13686</v>
      </c>
      <c r="F224" s="4">
        <v>18626</v>
      </c>
      <c r="G224" s="4">
        <v>19859</v>
      </c>
      <c r="H224" s="4">
        <v>18240</v>
      </c>
      <c r="I224" s="4">
        <v>18344</v>
      </c>
      <c r="J224" s="4">
        <v>19071</v>
      </c>
      <c r="K224" s="4">
        <v>21452</v>
      </c>
    </row>
    <row r="225" spans="1:11" ht="14.25">
      <c r="A225" s="3" t="s">
        <v>30</v>
      </c>
      <c r="B225" s="4">
        <v>65593</v>
      </c>
      <c r="C225" s="4">
        <v>59088</v>
      </c>
      <c r="D225" s="4">
        <v>52874</v>
      </c>
      <c r="E225" s="4">
        <v>53275</v>
      </c>
      <c r="F225" s="4">
        <v>63437</v>
      </c>
      <c r="G225" s="4">
        <v>80003</v>
      </c>
      <c r="H225" s="4">
        <v>77893</v>
      </c>
      <c r="I225" s="4">
        <v>95649</v>
      </c>
      <c r="J225" s="4">
        <v>88804</v>
      </c>
      <c r="K225" s="4">
        <v>73132</v>
      </c>
    </row>
    <row r="226" spans="1:11" ht="14.25">
      <c r="A226" s="3" t="s">
        <v>31</v>
      </c>
      <c r="B226" s="4">
        <v>1776</v>
      </c>
      <c r="C226" s="4">
        <v>2711</v>
      </c>
      <c r="D226" s="4">
        <v>2881</v>
      </c>
      <c r="E226" s="4">
        <v>2259</v>
      </c>
      <c r="F226" s="4">
        <v>1297</v>
      </c>
      <c r="G226" s="4">
        <v>3036</v>
      </c>
      <c r="H226" s="4">
        <v>802</v>
      </c>
      <c r="I226" s="4">
        <v>2321</v>
      </c>
      <c r="J226" s="4">
        <v>3962</v>
      </c>
      <c r="K226" s="4">
        <v>1657</v>
      </c>
    </row>
    <row r="227" spans="1:11" ht="14.25">
      <c r="A227" s="3" t="s">
        <v>32</v>
      </c>
      <c r="B227" s="4">
        <v>651</v>
      </c>
      <c r="C227" s="4">
        <v>564</v>
      </c>
      <c r="D227" s="4">
        <v>458</v>
      </c>
      <c r="E227" s="4">
        <v>676</v>
      </c>
      <c r="F227" s="4">
        <v>537</v>
      </c>
      <c r="G227" s="4">
        <v>641</v>
      </c>
      <c r="H227" s="4">
        <v>999</v>
      </c>
      <c r="I227" s="4">
        <v>994</v>
      </c>
      <c r="J227" s="4">
        <v>845</v>
      </c>
      <c r="K227" s="4">
        <v>998</v>
      </c>
    </row>
    <row r="228" spans="1:11" ht="14.25">
      <c r="A228" s="3" t="s">
        <v>33</v>
      </c>
      <c r="B228" s="4">
        <v>32126</v>
      </c>
      <c r="C228" s="4">
        <v>32213</v>
      </c>
      <c r="D228" s="4">
        <v>33137</v>
      </c>
      <c r="E228" s="4">
        <v>31531</v>
      </c>
      <c r="F228" s="4">
        <v>29536</v>
      </c>
      <c r="G228" s="4">
        <v>33394</v>
      </c>
      <c r="H228" s="4">
        <v>35604</v>
      </c>
      <c r="I228" s="4">
        <v>46228</v>
      </c>
      <c r="J228" s="4">
        <v>49306</v>
      </c>
      <c r="K228" s="4">
        <v>42643</v>
      </c>
    </row>
    <row r="229" spans="1:11" ht="14.25">
      <c r="A229" s="3" t="s">
        <v>34</v>
      </c>
      <c r="B229" s="4">
        <v>152862</v>
      </c>
      <c r="C229" s="4">
        <v>146172</v>
      </c>
      <c r="D229" s="4">
        <v>141598</v>
      </c>
      <c r="E229" s="4">
        <v>150031</v>
      </c>
      <c r="F229" s="4">
        <v>172677</v>
      </c>
      <c r="G229" s="4">
        <v>161679</v>
      </c>
      <c r="H229" s="4">
        <v>152291</v>
      </c>
      <c r="I229" s="4">
        <v>166233</v>
      </c>
      <c r="J229" s="4">
        <v>183200</v>
      </c>
      <c r="K229" s="4">
        <v>127928</v>
      </c>
    </row>
    <row r="230" spans="1:11" ht="14.25">
      <c r="A230" s="3" t="s">
        <v>35</v>
      </c>
      <c r="B230" s="4">
        <v>18130</v>
      </c>
      <c r="C230" s="4">
        <v>18252</v>
      </c>
      <c r="D230" s="4">
        <v>14446</v>
      </c>
      <c r="E230" s="4">
        <v>12947</v>
      </c>
      <c r="F230" s="4">
        <v>18203</v>
      </c>
      <c r="G230" s="4">
        <v>18118</v>
      </c>
      <c r="H230" s="4">
        <v>18005</v>
      </c>
      <c r="I230" s="4">
        <v>20780</v>
      </c>
      <c r="J230" s="4">
        <v>21773</v>
      </c>
      <c r="K230" s="4">
        <v>19502</v>
      </c>
    </row>
    <row r="231" spans="1:11" ht="14.25">
      <c r="A231" s="3" t="s">
        <v>36</v>
      </c>
      <c r="B231" s="4">
        <v>64791</v>
      </c>
      <c r="C231" s="4">
        <v>63404</v>
      </c>
      <c r="D231" s="4">
        <v>66247</v>
      </c>
      <c r="E231" s="4">
        <v>58258</v>
      </c>
      <c r="F231" s="4">
        <v>74485</v>
      </c>
      <c r="G231" s="4">
        <v>72921</v>
      </c>
      <c r="H231" s="4">
        <v>72354</v>
      </c>
      <c r="I231" s="4">
        <v>93440</v>
      </c>
      <c r="J231" s="4">
        <v>99231</v>
      </c>
      <c r="K231" s="4">
        <v>72512</v>
      </c>
    </row>
    <row r="232" spans="1:11" ht="14.25">
      <c r="A232" s="3" t="s">
        <v>37</v>
      </c>
      <c r="B232" s="4">
        <v>9951</v>
      </c>
      <c r="C232" s="4">
        <v>10642</v>
      </c>
      <c r="D232" s="4">
        <v>9763</v>
      </c>
      <c r="E232" s="4">
        <v>9846</v>
      </c>
      <c r="F232" s="4">
        <v>8520</v>
      </c>
      <c r="G232" s="4">
        <v>8824</v>
      </c>
      <c r="H232" s="4">
        <v>9242</v>
      </c>
      <c r="I232" s="4">
        <v>11261</v>
      </c>
      <c r="J232" s="4">
        <v>11406</v>
      </c>
      <c r="K232" s="4">
        <v>9660</v>
      </c>
    </row>
    <row r="233" spans="1:11" ht="14.25">
      <c r="A233" s="3" t="s">
        <v>38</v>
      </c>
      <c r="B233" s="4">
        <v>247</v>
      </c>
      <c r="C233" s="4">
        <v>480</v>
      </c>
      <c r="D233" s="4">
        <v>451</v>
      </c>
      <c r="E233" s="4">
        <v>709</v>
      </c>
      <c r="F233" s="4">
        <v>1179</v>
      </c>
      <c r="G233" s="4">
        <v>617</v>
      </c>
      <c r="H233" s="4">
        <v>883</v>
      </c>
      <c r="I233" s="4">
        <v>509</v>
      </c>
      <c r="J233" s="4">
        <v>581</v>
      </c>
      <c r="K233" s="4">
        <v>576</v>
      </c>
    </row>
    <row r="234" spans="1:11" ht="14.25">
      <c r="A234" s="3" t="s">
        <v>39</v>
      </c>
      <c r="B234" s="4">
        <v>6321</v>
      </c>
      <c r="C234" s="4">
        <v>5936</v>
      </c>
      <c r="D234" s="4">
        <v>5274</v>
      </c>
      <c r="E234" s="4">
        <v>6042</v>
      </c>
      <c r="F234" s="4">
        <v>6052</v>
      </c>
      <c r="G234" s="4">
        <v>5466</v>
      </c>
      <c r="H234" s="4">
        <v>5971</v>
      </c>
      <c r="I234" s="4">
        <v>6274</v>
      </c>
      <c r="J234" s="4">
        <v>6278</v>
      </c>
      <c r="K234" s="4">
        <v>6441</v>
      </c>
    </row>
    <row r="235" spans="1:11" ht="14.25">
      <c r="A235" s="3" t="s">
        <v>40</v>
      </c>
      <c r="B235" s="4">
        <v>278</v>
      </c>
      <c r="C235" s="4">
        <v>367</v>
      </c>
      <c r="D235" s="4">
        <v>389</v>
      </c>
      <c r="E235" s="4">
        <v>509</v>
      </c>
      <c r="F235" s="4">
        <v>612</v>
      </c>
      <c r="G235" s="4">
        <v>666</v>
      </c>
      <c r="H235" s="4">
        <v>591</v>
      </c>
      <c r="I235" s="4">
        <v>360</v>
      </c>
      <c r="J235" s="4">
        <v>497</v>
      </c>
      <c r="K235" s="5" t="s">
        <v>44</v>
      </c>
    </row>
    <row r="236" spans="1:11" ht="14.25">
      <c r="A236" s="3" t="s">
        <v>41</v>
      </c>
      <c r="B236" s="4">
        <v>9694</v>
      </c>
      <c r="C236" s="4">
        <v>10086</v>
      </c>
      <c r="D236" s="4">
        <v>7935</v>
      </c>
      <c r="E236" s="4">
        <v>9698</v>
      </c>
      <c r="F236" s="4">
        <v>12259</v>
      </c>
      <c r="G236" s="4">
        <v>8602</v>
      </c>
      <c r="H236" s="4">
        <v>11414</v>
      </c>
      <c r="I236" s="4">
        <v>11332</v>
      </c>
      <c r="J236" s="4">
        <v>11689</v>
      </c>
      <c r="K236" s="4">
        <v>9984</v>
      </c>
    </row>
    <row r="237" spans="1:11" ht="14.25">
      <c r="A237" s="3" t="s">
        <v>42</v>
      </c>
      <c r="B237" s="4">
        <v>31388</v>
      </c>
      <c r="C237" s="4">
        <v>33720</v>
      </c>
      <c r="D237" s="4">
        <v>33464</v>
      </c>
      <c r="E237" s="4">
        <v>35879</v>
      </c>
      <c r="F237" s="4">
        <v>36511</v>
      </c>
      <c r="G237" s="4">
        <v>36413</v>
      </c>
      <c r="H237" s="4">
        <v>39895</v>
      </c>
      <c r="I237" s="4">
        <v>36508</v>
      </c>
      <c r="J237" s="4">
        <v>35290</v>
      </c>
      <c r="K237" s="4">
        <v>25758</v>
      </c>
    </row>
    <row r="238" spans="1:11" ht="14.25">
      <c r="A238" s="3" t="s">
        <v>43</v>
      </c>
      <c r="B238" s="4">
        <v>67152</v>
      </c>
      <c r="C238" s="4">
        <v>65755</v>
      </c>
      <c r="D238" s="4">
        <v>65100</v>
      </c>
      <c r="E238" s="4">
        <v>93079</v>
      </c>
      <c r="F238" s="4">
        <v>73016</v>
      </c>
      <c r="G238" s="4">
        <v>67112</v>
      </c>
      <c r="H238" s="4">
        <v>55859</v>
      </c>
      <c r="I238" s="4">
        <v>72938</v>
      </c>
      <c r="J238" s="4">
        <v>129864</v>
      </c>
      <c r="K238" s="5" t="s">
        <v>44</v>
      </c>
    </row>
    <row r="240" ht="14.25">
      <c r="A240" s="1" t="s">
        <v>45</v>
      </c>
    </row>
    <row r="241" spans="1:2" ht="14.25">
      <c r="A241" s="1" t="s">
        <v>44</v>
      </c>
      <c r="B241" s="1" t="s">
        <v>46</v>
      </c>
    </row>
    <row r="243" spans="1:2" ht="14.25">
      <c r="A243" s="1" t="s">
        <v>5</v>
      </c>
      <c r="B243" s="1" t="s">
        <v>6</v>
      </c>
    </row>
    <row r="244" spans="1:2" ht="14.25">
      <c r="A244" s="1" t="s">
        <v>7</v>
      </c>
      <c r="B244" s="1" t="s">
        <v>53</v>
      </c>
    </row>
    <row r="245" spans="1:2" ht="14.25">
      <c r="A245" s="1" t="s">
        <v>9</v>
      </c>
      <c r="B245" s="1" t="s">
        <v>49</v>
      </c>
    </row>
    <row r="246" spans="1:2" ht="14.25">
      <c r="A246" s="1" t="s">
        <v>11</v>
      </c>
      <c r="B246" s="1" t="s">
        <v>12</v>
      </c>
    </row>
    <row r="248" spans="1:11" ht="14.25">
      <c r="A248" s="3" t="s">
        <v>13</v>
      </c>
      <c r="B248" s="3" t="s">
        <v>14</v>
      </c>
      <c r="C248" s="3" t="s">
        <v>15</v>
      </c>
      <c r="D248" s="3" t="s">
        <v>16</v>
      </c>
      <c r="E248" s="3" t="s">
        <v>17</v>
      </c>
      <c r="F248" s="3" t="s">
        <v>18</v>
      </c>
      <c r="G248" s="3" t="s">
        <v>19</v>
      </c>
      <c r="H248" s="3" t="s">
        <v>20</v>
      </c>
      <c r="I248" s="3" t="s">
        <v>21</v>
      </c>
      <c r="J248" s="3" t="s">
        <v>22</v>
      </c>
      <c r="K248" s="3" t="s">
        <v>23</v>
      </c>
    </row>
    <row r="249" spans="1:11" ht="14.25">
      <c r="A249" s="3" t="s">
        <v>24</v>
      </c>
      <c r="B249" s="5" t="s">
        <v>44</v>
      </c>
      <c r="C249" s="5" t="s">
        <v>44</v>
      </c>
      <c r="D249" s="5" t="s">
        <v>44</v>
      </c>
      <c r="E249" s="5" t="s">
        <v>44</v>
      </c>
      <c r="F249" s="5" t="s">
        <v>44</v>
      </c>
      <c r="G249" s="5" t="s">
        <v>44</v>
      </c>
      <c r="H249" s="5" t="s">
        <v>44</v>
      </c>
      <c r="I249" s="5" t="s">
        <v>44</v>
      </c>
      <c r="J249" s="5" t="s">
        <v>44</v>
      </c>
      <c r="K249" s="5" t="s">
        <v>44</v>
      </c>
    </row>
    <row r="250" spans="1:11" ht="14.25">
      <c r="A250" s="3" t="s">
        <v>25</v>
      </c>
      <c r="B250" s="5" t="s">
        <v>44</v>
      </c>
      <c r="C250" s="5" t="s">
        <v>44</v>
      </c>
      <c r="D250" s="5" t="s">
        <v>44</v>
      </c>
      <c r="E250" s="5" t="s">
        <v>44</v>
      </c>
      <c r="F250" s="5" t="s">
        <v>44</v>
      </c>
      <c r="G250" s="5" t="s">
        <v>44</v>
      </c>
      <c r="H250" s="5" t="s">
        <v>44</v>
      </c>
      <c r="I250" s="5" t="s">
        <v>44</v>
      </c>
      <c r="J250" s="5" t="s">
        <v>44</v>
      </c>
      <c r="K250" s="5" t="s">
        <v>44</v>
      </c>
    </row>
    <row r="251" spans="1:11" ht="14.25">
      <c r="A251" s="3" t="s">
        <v>26</v>
      </c>
      <c r="B251" s="5" t="s">
        <v>44</v>
      </c>
      <c r="C251" s="5" t="s">
        <v>44</v>
      </c>
      <c r="D251" s="5" t="s">
        <v>44</v>
      </c>
      <c r="E251" s="5" t="s">
        <v>44</v>
      </c>
      <c r="F251" s="5" t="s">
        <v>44</v>
      </c>
      <c r="G251" s="5" t="s">
        <v>44</v>
      </c>
      <c r="H251" s="5" t="s">
        <v>44</v>
      </c>
      <c r="I251" s="5" t="s">
        <v>44</v>
      </c>
      <c r="J251" s="5" t="s">
        <v>44</v>
      </c>
      <c r="K251" s="5" t="s">
        <v>44</v>
      </c>
    </row>
    <row r="252" spans="1:11" ht="14.25">
      <c r="A252" s="3" t="s">
        <v>27</v>
      </c>
      <c r="B252" s="4">
        <v>15721</v>
      </c>
      <c r="C252" s="4">
        <v>16972</v>
      </c>
      <c r="D252" s="4">
        <v>16449</v>
      </c>
      <c r="E252" s="4">
        <v>18986</v>
      </c>
      <c r="F252" s="4">
        <v>15715</v>
      </c>
      <c r="G252" s="4">
        <v>18533</v>
      </c>
      <c r="H252" s="4">
        <v>12550</v>
      </c>
      <c r="I252" s="4">
        <v>22567</v>
      </c>
      <c r="J252" s="4">
        <v>43950</v>
      </c>
      <c r="K252" s="4">
        <v>24823</v>
      </c>
    </row>
    <row r="253" spans="1:11" ht="14.25">
      <c r="A253" s="3" t="s">
        <v>28</v>
      </c>
      <c r="B253" s="4">
        <v>1536</v>
      </c>
      <c r="C253" s="4">
        <v>2224</v>
      </c>
      <c r="D253" s="4">
        <v>1883</v>
      </c>
      <c r="E253" s="4">
        <v>2316</v>
      </c>
      <c r="F253" s="4">
        <v>2298</v>
      </c>
      <c r="G253" s="4">
        <v>2705</v>
      </c>
      <c r="H253" s="4">
        <v>3051</v>
      </c>
      <c r="I253" s="4">
        <v>3862</v>
      </c>
      <c r="J253" s="4">
        <v>4437</v>
      </c>
      <c r="K253" s="4">
        <v>3731</v>
      </c>
    </row>
    <row r="254" spans="1:11" ht="14.25">
      <c r="A254" s="3" t="s">
        <v>29</v>
      </c>
      <c r="B254" s="5" t="s">
        <v>44</v>
      </c>
      <c r="C254" s="5" t="s">
        <v>44</v>
      </c>
      <c r="D254" s="5" t="s">
        <v>44</v>
      </c>
      <c r="E254" s="5" t="s">
        <v>44</v>
      </c>
      <c r="F254" s="5" t="s">
        <v>44</v>
      </c>
      <c r="G254" s="5" t="s">
        <v>44</v>
      </c>
      <c r="H254" s="5" t="s">
        <v>44</v>
      </c>
      <c r="I254" s="5" t="s">
        <v>44</v>
      </c>
      <c r="J254" s="5" t="s">
        <v>44</v>
      </c>
      <c r="K254" s="5" t="s">
        <v>44</v>
      </c>
    </row>
    <row r="255" spans="1:11" ht="14.25">
      <c r="A255" s="3" t="s">
        <v>30</v>
      </c>
      <c r="B255" s="5" t="s">
        <v>44</v>
      </c>
      <c r="C255" s="5" t="s">
        <v>44</v>
      </c>
      <c r="D255" s="5" t="s">
        <v>44</v>
      </c>
      <c r="E255" s="5" t="s">
        <v>44</v>
      </c>
      <c r="F255" s="5" t="s">
        <v>44</v>
      </c>
      <c r="G255" s="5" t="s">
        <v>44</v>
      </c>
      <c r="H255" s="5" t="s">
        <v>44</v>
      </c>
      <c r="I255" s="5" t="s">
        <v>44</v>
      </c>
      <c r="J255" s="5" t="s">
        <v>44</v>
      </c>
      <c r="K255" s="5" t="s">
        <v>44</v>
      </c>
    </row>
    <row r="256" spans="1:11" ht="14.25">
      <c r="A256" s="3" t="s">
        <v>31</v>
      </c>
      <c r="B256" s="5" t="s">
        <v>44</v>
      </c>
      <c r="C256" s="5" t="s">
        <v>44</v>
      </c>
      <c r="D256" s="5" t="s">
        <v>44</v>
      </c>
      <c r="E256" s="5" t="s">
        <v>44</v>
      </c>
      <c r="F256" s="5" t="s">
        <v>44</v>
      </c>
      <c r="G256" s="5" t="s">
        <v>44</v>
      </c>
      <c r="H256" s="5" t="s">
        <v>44</v>
      </c>
      <c r="I256" s="5" t="s">
        <v>44</v>
      </c>
      <c r="J256" s="5" t="s">
        <v>44</v>
      </c>
      <c r="K256" s="5" t="s">
        <v>44</v>
      </c>
    </row>
    <row r="257" spans="1:11" ht="14.25">
      <c r="A257" s="3" t="s">
        <v>32</v>
      </c>
      <c r="B257" s="4">
        <v>651</v>
      </c>
      <c r="C257" s="4">
        <v>564</v>
      </c>
      <c r="D257" s="4">
        <v>458</v>
      </c>
      <c r="E257" s="4">
        <v>676</v>
      </c>
      <c r="F257" s="4">
        <v>537</v>
      </c>
      <c r="G257" s="4">
        <v>641</v>
      </c>
      <c r="H257" s="4">
        <v>999</v>
      </c>
      <c r="I257" s="4">
        <v>994</v>
      </c>
      <c r="J257" s="4">
        <v>845</v>
      </c>
      <c r="K257" s="4">
        <v>998</v>
      </c>
    </row>
    <row r="258" spans="1:11" ht="14.25">
      <c r="A258" s="3" t="s">
        <v>33</v>
      </c>
      <c r="B258" s="5" t="s">
        <v>44</v>
      </c>
      <c r="C258" s="5" t="s">
        <v>44</v>
      </c>
      <c r="D258" s="5" t="s">
        <v>44</v>
      </c>
      <c r="E258" s="5" t="s">
        <v>44</v>
      </c>
      <c r="F258" s="5" t="s">
        <v>44</v>
      </c>
      <c r="G258" s="5" t="s">
        <v>44</v>
      </c>
      <c r="H258" s="5" t="s">
        <v>44</v>
      </c>
      <c r="I258" s="5" t="s">
        <v>44</v>
      </c>
      <c r="J258" s="5" t="s">
        <v>44</v>
      </c>
      <c r="K258" s="5" t="s">
        <v>44</v>
      </c>
    </row>
    <row r="259" spans="1:11" ht="14.25">
      <c r="A259" s="3" t="s">
        <v>34</v>
      </c>
      <c r="B259" s="4">
        <v>150335</v>
      </c>
      <c r="C259" s="4">
        <v>144643</v>
      </c>
      <c r="D259" s="4">
        <v>140061</v>
      </c>
      <c r="E259" s="4">
        <v>148231</v>
      </c>
      <c r="F259" s="4">
        <v>170684</v>
      </c>
      <c r="G259" s="4">
        <v>159340</v>
      </c>
      <c r="H259" s="4">
        <v>147870</v>
      </c>
      <c r="I259" s="4">
        <v>165035</v>
      </c>
      <c r="J259" s="4">
        <v>181438</v>
      </c>
      <c r="K259" s="4">
        <v>126166</v>
      </c>
    </row>
    <row r="260" spans="1:11" ht="14.25">
      <c r="A260" s="3" t="s">
        <v>35</v>
      </c>
      <c r="B260" s="5" t="s">
        <v>44</v>
      </c>
      <c r="C260" s="5" t="s">
        <v>44</v>
      </c>
      <c r="D260" s="5" t="s">
        <v>44</v>
      </c>
      <c r="E260" s="5" t="s">
        <v>44</v>
      </c>
      <c r="F260" s="5" t="s">
        <v>44</v>
      </c>
      <c r="G260" s="5" t="s">
        <v>44</v>
      </c>
      <c r="H260" s="5" t="s">
        <v>44</v>
      </c>
      <c r="I260" s="5" t="s">
        <v>44</v>
      </c>
      <c r="J260" s="5" t="s">
        <v>44</v>
      </c>
      <c r="K260" s="5" t="s">
        <v>44</v>
      </c>
    </row>
    <row r="261" spans="1:11" ht="14.25">
      <c r="A261" s="3" t="s">
        <v>36</v>
      </c>
      <c r="B261" s="4">
        <v>64595</v>
      </c>
      <c r="C261" s="4">
        <v>63207</v>
      </c>
      <c r="D261" s="4">
        <v>66026</v>
      </c>
      <c r="E261" s="4">
        <v>57841</v>
      </c>
      <c r="F261" s="4">
        <v>74257</v>
      </c>
      <c r="G261" s="4">
        <v>72736</v>
      </c>
      <c r="H261" s="4">
        <v>72160</v>
      </c>
      <c r="I261" s="4">
        <v>93262</v>
      </c>
      <c r="J261" s="4">
        <v>99107</v>
      </c>
      <c r="K261" s="4">
        <v>72340</v>
      </c>
    </row>
    <row r="262" spans="1:11" ht="14.25">
      <c r="A262" s="3" t="s">
        <v>37</v>
      </c>
      <c r="B262" s="5" t="s">
        <v>44</v>
      </c>
      <c r="C262" s="5" t="s">
        <v>44</v>
      </c>
      <c r="D262" s="5" t="s">
        <v>44</v>
      </c>
      <c r="E262" s="5" t="s">
        <v>44</v>
      </c>
      <c r="F262" s="5" t="s">
        <v>44</v>
      </c>
      <c r="G262" s="5" t="s">
        <v>44</v>
      </c>
      <c r="H262" s="5" t="s">
        <v>44</v>
      </c>
      <c r="I262" s="5" t="s">
        <v>44</v>
      </c>
      <c r="J262" s="5" t="s">
        <v>44</v>
      </c>
      <c r="K262" s="5" t="s">
        <v>44</v>
      </c>
    </row>
    <row r="263" spans="1:11" ht="14.25">
      <c r="A263" s="3" t="s">
        <v>38</v>
      </c>
      <c r="B263" s="5" t="s">
        <v>44</v>
      </c>
      <c r="C263" s="5" t="s">
        <v>44</v>
      </c>
      <c r="D263" s="5" t="s">
        <v>44</v>
      </c>
      <c r="E263" s="5" t="s">
        <v>44</v>
      </c>
      <c r="F263" s="5" t="s">
        <v>44</v>
      </c>
      <c r="G263" s="5" t="s">
        <v>44</v>
      </c>
      <c r="H263" s="5" t="s">
        <v>44</v>
      </c>
      <c r="I263" s="5" t="s">
        <v>44</v>
      </c>
      <c r="J263" s="5" t="s">
        <v>44</v>
      </c>
      <c r="K263" s="5" t="s">
        <v>44</v>
      </c>
    </row>
    <row r="264" spans="1:11" ht="14.25">
      <c r="A264" s="3" t="s">
        <v>39</v>
      </c>
      <c r="B264" s="4">
        <v>6321</v>
      </c>
      <c r="C264" s="4">
        <v>5936</v>
      </c>
      <c r="D264" s="4">
        <v>5274</v>
      </c>
      <c r="E264" s="4">
        <v>6042</v>
      </c>
      <c r="F264" s="4">
        <v>6052</v>
      </c>
      <c r="G264" s="4">
        <v>5466</v>
      </c>
      <c r="H264" s="4">
        <v>5971</v>
      </c>
      <c r="I264" s="4">
        <v>6274</v>
      </c>
      <c r="J264" s="4">
        <v>6278</v>
      </c>
      <c r="K264" s="4">
        <v>6441</v>
      </c>
    </row>
    <row r="265" spans="1:11" ht="14.25">
      <c r="A265" s="3" t="s">
        <v>40</v>
      </c>
      <c r="B265" s="4">
        <v>278</v>
      </c>
      <c r="C265" s="4">
        <v>367</v>
      </c>
      <c r="D265" s="4">
        <v>389</v>
      </c>
      <c r="E265" s="4">
        <v>509</v>
      </c>
      <c r="F265" s="4">
        <v>612</v>
      </c>
      <c r="G265" s="4">
        <v>666</v>
      </c>
      <c r="H265" s="4">
        <v>591</v>
      </c>
      <c r="I265" s="4">
        <v>360</v>
      </c>
      <c r="J265" s="4">
        <v>497</v>
      </c>
      <c r="K265" s="5" t="s">
        <v>44</v>
      </c>
    </row>
    <row r="266" spans="1:11" ht="14.25">
      <c r="A266" s="3" t="s">
        <v>41</v>
      </c>
      <c r="B266" s="4">
        <v>9694</v>
      </c>
      <c r="C266" s="4">
        <v>10086</v>
      </c>
      <c r="D266" s="4">
        <v>7935</v>
      </c>
      <c r="E266" s="4">
        <v>9698</v>
      </c>
      <c r="F266" s="4">
        <v>12259</v>
      </c>
      <c r="G266" s="4">
        <v>8602</v>
      </c>
      <c r="H266" s="4">
        <v>11414</v>
      </c>
      <c r="I266" s="4">
        <v>11332</v>
      </c>
      <c r="J266" s="4">
        <v>11689</v>
      </c>
      <c r="K266" s="4">
        <v>9984</v>
      </c>
    </row>
    <row r="267" spans="1:11" ht="14.25">
      <c r="A267" s="3" t="s">
        <v>42</v>
      </c>
      <c r="B267" s="4">
        <v>31388</v>
      </c>
      <c r="C267" s="4">
        <v>33720</v>
      </c>
      <c r="D267" s="4">
        <v>33464</v>
      </c>
      <c r="E267" s="4">
        <v>35879</v>
      </c>
      <c r="F267" s="4">
        <v>36511</v>
      </c>
      <c r="G267" s="4">
        <v>36413</v>
      </c>
      <c r="H267" s="4">
        <v>39895</v>
      </c>
      <c r="I267" s="4">
        <v>36498</v>
      </c>
      <c r="J267" s="4">
        <v>35290</v>
      </c>
      <c r="K267" s="4">
        <v>25757</v>
      </c>
    </row>
    <row r="268" spans="1:11" ht="14.25">
      <c r="A268" s="3" t="s">
        <v>43</v>
      </c>
      <c r="B268" s="5" t="s">
        <v>44</v>
      </c>
      <c r="C268" s="5" t="s">
        <v>44</v>
      </c>
      <c r="D268" s="5" t="s">
        <v>44</v>
      </c>
      <c r="E268" s="5" t="s">
        <v>44</v>
      </c>
      <c r="F268" s="5" t="s">
        <v>44</v>
      </c>
      <c r="G268" s="5" t="s">
        <v>44</v>
      </c>
      <c r="H268" s="5" t="s">
        <v>44</v>
      </c>
      <c r="I268" s="5" t="s">
        <v>44</v>
      </c>
      <c r="J268" s="5" t="s">
        <v>44</v>
      </c>
      <c r="K268" s="5" t="s">
        <v>44</v>
      </c>
    </row>
    <row r="270" ht="14.25">
      <c r="A270" s="1" t="s">
        <v>45</v>
      </c>
    </row>
    <row r="271" spans="1:2" ht="14.25">
      <c r="A271" s="1" t="s">
        <v>44</v>
      </c>
      <c r="B271" s="1" t="s">
        <v>46</v>
      </c>
    </row>
    <row r="273" spans="1:2" ht="14.25">
      <c r="A273" s="1" t="s">
        <v>5</v>
      </c>
      <c r="B273" s="1" t="s">
        <v>6</v>
      </c>
    </row>
    <row r="274" spans="1:2" ht="14.25">
      <c r="A274" s="1" t="s">
        <v>7</v>
      </c>
      <c r="B274" s="1" t="s">
        <v>53</v>
      </c>
    </row>
    <row r="275" spans="1:2" ht="14.25">
      <c r="A275" s="1" t="s">
        <v>9</v>
      </c>
      <c r="B275" s="1" t="s">
        <v>50</v>
      </c>
    </row>
    <row r="276" spans="1:2" ht="14.25">
      <c r="A276" s="1" t="s">
        <v>11</v>
      </c>
      <c r="B276" s="1" t="s">
        <v>12</v>
      </c>
    </row>
    <row r="278" spans="1:11" ht="14.25">
      <c r="A278" s="3" t="s">
        <v>13</v>
      </c>
      <c r="B278" s="3" t="s">
        <v>14</v>
      </c>
      <c r="C278" s="3" t="s">
        <v>15</v>
      </c>
      <c r="D278" s="3" t="s">
        <v>16</v>
      </c>
      <c r="E278" s="3" t="s">
        <v>17</v>
      </c>
      <c r="F278" s="3" t="s">
        <v>18</v>
      </c>
      <c r="G278" s="3" t="s">
        <v>19</v>
      </c>
      <c r="H278" s="3" t="s">
        <v>20</v>
      </c>
      <c r="I278" s="3" t="s">
        <v>21</v>
      </c>
      <c r="J278" s="3" t="s">
        <v>22</v>
      </c>
      <c r="K278" s="3" t="s">
        <v>23</v>
      </c>
    </row>
    <row r="279" spans="1:11" ht="14.25">
      <c r="A279" s="3" t="s">
        <v>24</v>
      </c>
      <c r="B279" s="4">
        <v>5840595</v>
      </c>
      <c r="C279" s="4">
        <v>5857808</v>
      </c>
      <c r="D279" s="4">
        <v>5934117</v>
      </c>
      <c r="E279" s="4">
        <v>6093845</v>
      </c>
      <c r="F279" s="4">
        <v>6395333</v>
      </c>
      <c r="G279" s="4">
        <v>6620399</v>
      </c>
      <c r="H279" s="4">
        <v>6960477</v>
      </c>
      <c r="I279" s="4">
        <v>7226633</v>
      </c>
      <c r="J279" s="4">
        <v>7536127</v>
      </c>
      <c r="K279" s="4">
        <v>7090184</v>
      </c>
    </row>
    <row r="280" spans="1:11" ht="14.25">
      <c r="A280" s="3" t="s">
        <v>27</v>
      </c>
      <c r="B280" s="4">
        <v>206459</v>
      </c>
      <c r="C280" s="4">
        <v>209867</v>
      </c>
      <c r="D280" s="4">
        <v>212107</v>
      </c>
      <c r="E280" s="4">
        <v>216391</v>
      </c>
      <c r="F280" s="4">
        <v>225315</v>
      </c>
      <c r="G280" s="4">
        <v>232899</v>
      </c>
      <c r="H280" s="4">
        <v>240386</v>
      </c>
      <c r="I280" s="4">
        <v>248840</v>
      </c>
      <c r="J280" s="4">
        <v>261070</v>
      </c>
      <c r="K280" s="4">
        <v>245464</v>
      </c>
    </row>
    <row r="281" spans="1:11" ht="14.25">
      <c r="A281" s="3" t="s">
        <v>28</v>
      </c>
      <c r="B281" s="4">
        <v>88582</v>
      </c>
      <c r="C281" s="4">
        <v>87784</v>
      </c>
      <c r="D281" s="4">
        <v>85989</v>
      </c>
      <c r="E281" s="4">
        <v>88034</v>
      </c>
      <c r="F281" s="4">
        <v>95328</v>
      </c>
      <c r="G281" s="4">
        <v>100182</v>
      </c>
      <c r="H281" s="4">
        <v>109795</v>
      </c>
      <c r="I281" s="4">
        <v>117833</v>
      </c>
      <c r="J281" s="4">
        <v>126945</v>
      </c>
      <c r="K281" s="4">
        <v>119504</v>
      </c>
    </row>
    <row r="282" spans="1:11" ht="14.25">
      <c r="A282" s="3" t="s">
        <v>29</v>
      </c>
      <c r="B282" s="4">
        <v>124120</v>
      </c>
      <c r="C282" s="4">
        <v>127027</v>
      </c>
      <c r="D282" s="4">
        <v>130817</v>
      </c>
      <c r="E282" s="4">
        <v>136722</v>
      </c>
      <c r="F282" s="4">
        <v>142386</v>
      </c>
      <c r="G282" s="4">
        <v>149556</v>
      </c>
      <c r="H282" s="4">
        <v>157340</v>
      </c>
      <c r="I282" s="4">
        <v>161787</v>
      </c>
      <c r="J282" s="4">
        <v>167614</v>
      </c>
      <c r="K282" s="4">
        <v>167749</v>
      </c>
    </row>
    <row r="283" spans="1:11" ht="14.25">
      <c r="A283" s="3" t="s">
        <v>30</v>
      </c>
      <c r="B283" s="4">
        <v>1508616</v>
      </c>
      <c r="C283" s="4">
        <v>1536177</v>
      </c>
      <c r="D283" s="4">
        <v>1578413</v>
      </c>
      <c r="E283" s="4">
        <v>1661683</v>
      </c>
      <c r="F283" s="4">
        <v>1726823</v>
      </c>
      <c r="G283" s="4">
        <v>1804738</v>
      </c>
      <c r="H283" s="4">
        <v>1892210</v>
      </c>
      <c r="I283" s="4">
        <v>1958051</v>
      </c>
      <c r="J283" s="4">
        <v>2017214</v>
      </c>
      <c r="K283" s="4">
        <v>1937245</v>
      </c>
    </row>
    <row r="284" spans="1:11" ht="14.25">
      <c r="A284" s="3" t="s">
        <v>31</v>
      </c>
      <c r="B284" s="4">
        <v>93140</v>
      </c>
      <c r="C284" s="4">
        <v>97002</v>
      </c>
      <c r="D284" s="4">
        <v>105330</v>
      </c>
      <c r="E284" s="4">
        <v>115445</v>
      </c>
      <c r="F284" s="4">
        <v>177233</v>
      </c>
      <c r="G284" s="4">
        <v>181666</v>
      </c>
      <c r="H284" s="4">
        <v>203149</v>
      </c>
      <c r="I284" s="4">
        <v>231463</v>
      </c>
      <c r="J284" s="4">
        <v>257608</v>
      </c>
      <c r="K284" s="4">
        <v>271418</v>
      </c>
    </row>
    <row r="285" spans="1:11" ht="14.25">
      <c r="A285" s="3" t="s">
        <v>32</v>
      </c>
      <c r="B285" s="4">
        <v>62797</v>
      </c>
      <c r="C285" s="4">
        <v>58404</v>
      </c>
      <c r="D285" s="4">
        <v>56313</v>
      </c>
      <c r="E285" s="4">
        <v>54854</v>
      </c>
      <c r="F285" s="4">
        <v>54147</v>
      </c>
      <c r="G285" s="4">
        <v>53104</v>
      </c>
      <c r="H285" s="4">
        <v>54696</v>
      </c>
      <c r="I285" s="4">
        <v>56505</v>
      </c>
      <c r="J285" s="4">
        <v>57706</v>
      </c>
      <c r="K285" s="4">
        <v>52293</v>
      </c>
    </row>
    <row r="286" spans="1:11" ht="14.25">
      <c r="A286" s="3" t="s">
        <v>33</v>
      </c>
      <c r="B286" s="4">
        <v>554253</v>
      </c>
      <c r="C286" s="4">
        <v>532846</v>
      </c>
      <c r="D286" s="4">
        <v>521682</v>
      </c>
      <c r="E286" s="4">
        <v>530054</v>
      </c>
      <c r="F286" s="4">
        <v>556189</v>
      </c>
      <c r="G286" s="4">
        <v>576785</v>
      </c>
      <c r="H286" s="4">
        <v>606438</v>
      </c>
      <c r="I286" s="4">
        <v>626704</v>
      </c>
      <c r="J286" s="4">
        <v>651743</v>
      </c>
      <c r="K286" s="4">
        <v>563239</v>
      </c>
    </row>
    <row r="287" spans="1:11" ht="14.25">
      <c r="A287" s="3" t="s">
        <v>34</v>
      </c>
      <c r="B287" s="4">
        <v>1046639</v>
      </c>
      <c r="C287" s="4">
        <v>1061323</v>
      </c>
      <c r="D287" s="4">
        <v>1074772</v>
      </c>
      <c r="E287" s="4">
        <v>1088691</v>
      </c>
      <c r="F287" s="4">
        <v>1121850</v>
      </c>
      <c r="G287" s="4">
        <v>1143563</v>
      </c>
      <c r="H287" s="4">
        <v>1182547</v>
      </c>
      <c r="I287" s="4">
        <v>1219006</v>
      </c>
      <c r="J287" s="4">
        <v>1274009</v>
      </c>
      <c r="K287" s="4">
        <v>1168291</v>
      </c>
    </row>
    <row r="288" spans="1:11" ht="14.25">
      <c r="A288" s="3" t="s">
        <v>35</v>
      </c>
      <c r="B288" s="4">
        <v>738939</v>
      </c>
      <c r="C288" s="4">
        <v>716181</v>
      </c>
      <c r="D288" s="4">
        <v>709108</v>
      </c>
      <c r="E288" s="4">
        <v>715161</v>
      </c>
      <c r="F288" s="4">
        <v>736410</v>
      </c>
      <c r="G288" s="4">
        <v>770709</v>
      </c>
      <c r="H288" s="4">
        <v>801611</v>
      </c>
      <c r="I288" s="4">
        <v>821790</v>
      </c>
      <c r="J288" s="4">
        <v>844951</v>
      </c>
      <c r="K288" s="4">
        <v>763855</v>
      </c>
    </row>
    <row r="289" spans="1:11" ht="14.25">
      <c r="A289" s="3" t="s">
        <v>36</v>
      </c>
      <c r="B289" s="4">
        <v>373797</v>
      </c>
      <c r="C289" s="4">
        <v>378234</v>
      </c>
      <c r="D289" s="4">
        <v>381613</v>
      </c>
      <c r="E289" s="4">
        <v>384393</v>
      </c>
      <c r="F289" s="4">
        <v>397334</v>
      </c>
      <c r="G289" s="4">
        <v>406307</v>
      </c>
      <c r="H289" s="4">
        <v>425427</v>
      </c>
      <c r="I289" s="4">
        <v>446353</v>
      </c>
      <c r="J289" s="4">
        <v>467986</v>
      </c>
      <c r="K289" s="4">
        <v>455236</v>
      </c>
    </row>
    <row r="290" spans="1:11" ht="14.25">
      <c r="A290" s="3" t="s">
        <v>37</v>
      </c>
      <c r="B290" s="4">
        <v>168067</v>
      </c>
      <c r="C290" s="4">
        <v>173323</v>
      </c>
      <c r="D290" s="4">
        <v>175670</v>
      </c>
      <c r="E290" s="4">
        <v>181802</v>
      </c>
      <c r="F290" s="4">
        <v>187798</v>
      </c>
      <c r="G290" s="4">
        <v>197129</v>
      </c>
      <c r="H290" s="4">
        <v>202677</v>
      </c>
      <c r="I290" s="4">
        <v>213424</v>
      </c>
      <c r="J290" s="4">
        <v>219348</v>
      </c>
      <c r="K290" s="4">
        <v>205342</v>
      </c>
    </row>
    <row r="291" spans="1:11" ht="14.25">
      <c r="A291" s="3" t="s">
        <v>38</v>
      </c>
      <c r="B291" s="4">
        <v>167545</v>
      </c>
      <c r="C291" s="4">
        <v>173419</v>
      </c>
      <c r="D291" s="4">
        <v>176538</v>
      </c>
      <c r="E291" s="4">
        <v>184735</v>
      </c>
      <c r="F291" s="4">
        <v>198765</v>
      </c>
      <c r="G291" s="4">
        <v>196046</v>
      </c>
      <c r="H291" s="4">
        <v>212927</v>
      </c>
      <c r="I291" s="4">
        <v>229801</v>
      </c>
      <c r="J291" s="4">
        <v>251051</v>
      </c>
      <c r="K291" s="4">
        <v>245252</v>
      </c>
    </row>
    <row r="292" spans="1:11" ht="14.25">
      <c r="A292" s="3" t="s">
        <v>39</v>
      </c>
      <c r="B292" s="4">
        <v>79556</v>
      </c>
      <c r="C292" s="4">
        <v>76669</v>
      </c>
      <c r="D292" s="4">
        <v>78664</v>
      </c>
      <c r="E292" s="4">
        <v>80587</v>
      </c>
      <c r="F292" s="4">
        <v>85287</v>
      </c>
      <c r="G292" s="4">
        <v>89463</v>
      </c>
      <c r="H292" s="4">
        <v>94757</v>
      </c>
      <c r="I292" s="4">
        <v>99856</v>
      </c>
      <c r="J292" s="4">
        <v>104911</v>
      </c>
      <c r="K292" s="4">
        <v>95367</v>
      </c>
    </row>
    <row r="293" spans="1:11" ht="14.25">
      <c r="A293" s="3" t="s">
        <v>41</v>
      </c>
      <c r="B293" s="4">
        <v>105111</v>
      </c>
      <c r="C293" s="4">
        <v>104836</v>
      </c>
      <c r="D293" s="4">
        <v>105816</v>
      </c>
      <c r="E293" s="4">
        <v>106332</v>
      </c>
      <c r="F293" s="4">
        <v>109547</v>
      </c>
      <c r="G293" s="4">
        <v>113498</v>
      </c>
      <c r="H293" s="4">
        <v>121355</v>
      </c>
      <c r="I293" s="4">
        <v>125020</v>
      </c>
      <c r="J293" s="4">
        <v>129107</v>
      </c>
      <c r="K293" s="4">
        <v>125029</v>
      </c>
    </row>
    <row r="294" spans="1:11" ht="14.25">
      <c r="A294" s="3" t="s">
        <v>42</v>
      </c>
      <c r="B294" s="4">
        <v>245370</v>
      </c>
      <c r="C294" s="4">
        <v>253734</v>
      </c>
      <c r="D294" s="4">
        <v>259878</v>
      </c>
      <c r="E294" s="4">
        <v>260357</v>
      </c>
      <c r="F294" s="4">
        <v>273465</v>
      </c>
      <c r="G294" s="4">
        <v>278420</v>
      </c>
      <c r="H294" s="4">
        <v>288370</v>
      </c>
      <c r="I294" s="4">
        <v>282405</v>
      </c>
      <c r="J294" s="4">
        <v>289197</v>
      </c>
      <c r="K294" s="4">
        <v>282528</v>
      </c>
    </row>
    <row r="295" spans="1:11" ht="14.25">
      <c r="A295" s="3" t="s">
        <v>43</v>
      </c>
      <c r="B295" s="4">
        <v>1009587</v>
      </c>
      <c r="C295" s="4">
        <v>1121287</v>
      </c>
      <c r="D295" s="4">
        <v>1126900</v>
      </c>
      <c r="E295" s="4">
        <v>1240039</v>
      </c>
      <c r="F295" s="4">
        <v>1429670</v>
      </c>
      <c r="G295" s="4">
        <v>1305711</v>
      </c>
      <c r="H295" s="4">
        <v>1281353</v>
      </c>
      <c r="I295" s="4">
        <v>1312996</v>
      </c>
      <c r="J295" s="4">
        <v>1369811</v>
      </c>
      <c r="K295" s="5" t="s">
        <v>44</v>
      </c>
    </row>
    <row r="297" ht="14.25">
      <c r="A297" s="1" t="s">
        <v>45</v>
      </c>
    </row>
    <row r="298" spans="1:2" ht="14.25">
      <c r="A298" s="1" t="s">
        <v>44</v>
      </c>
      <c r="B298" s="1" t="s">
        <v>46</v>
      </c>
    </row>
    <row r="300" spans="1:2" ht="14.25">
      <c r="A300" s="1" t="s">
        <v>5</v>
      </c>
      <c r="B300" s="1" t="s">
        <v>6</v>
      </c>
    </row>
    <row r="301" spans="1:2" ht="14.25">
      <c r="A301" s="1" t="s">
        <v>7</v>
      </c>
      <c r="B301" s="1" t="s">
        <v>53</v>
      </c>
    </row>
    <row r="302" spans="1:2" ht="14.25">
      <c r="A302" s="1" t="s">
        <v>9</v>
      </c>
      <c r="B302" s="1" t="s">
        <v>51</v>
      </c>
    </row>
    <row r="303" spans="1:2" ht="14.25">
      <c r="A303" s="1" t="s">
        <v>11</v>
      </c>
      <c r="B303" s="1" t="s">
        <v>12</v>
      </c>
    </row>
    <row r="305" spans="1:11" ht="14.25">
      <c r="A305" s="3" t="s">
        <v>13</v>
      </c>
      <c r="B305" s="3" t="s">
        <v>14</v>
      </c>
      <c r="C305" s="3" t="s">
        <v>15</v>
      </c>
      <c r="D305" s="3" t="s">
        <v>16</v>
      </c>
      <c r="E305" s="3" t="s">
        <v>17</v>
      </c>
      <c r="F305" s="3" t="s">
        <v>18</v>
      </c>
      <c r="G305" s="3" t="s">
        <v>19</v>
      </c>
      <c r="H305" s="3" t="s">
        <v>20</v>
      </c>
      <c r="I305" s="3" t="s">
        <v>21</v>
      </c>
      <c r="J305" s="3" t="s">
        <v>22</v>
      </c>
      <c r="K305" s="3" t="s">
        <v>23</v>
      </c>
    </row>
    <row r="306" spans="1:11" ht="14.25">
      <c r="A306" s="3" t="s">
        <v>24</v>
      </c>
      <c r="B306" s="4">
        <v>1418134</v>
      </c>
      <c r="C306" s="4">
        <v>1370159</v>
      </c>
      <c r="D306" s="4">
        <v>1437278</v>
      </c>
      <c r="E306" s="4">
        <v>1476609</v>
      </c>
      <c r="F306" s="4">
        <v>1629511</v>
      </c>
      <c r="G306" s="4">
        <v>1691698</v>
      </c>
      <c r="H306" s="4">
        <v>1782511</v>
      </c>
      <c r="I306" s="4">
        <v>1792630</v>
      </c>
      <c r="J306" s="4">
        <v>1899764</v>
      </c>
      <c r="K306" s="4">
        <v>1835935</v>
      </c>
    </row>
    <row r="307" spans="1:11" ht="14.25">
      <c r="A307" s="3" t="s">
        <v>27</v>
      </c>
      <c r="B307" s="4">
        <v>51869</v>
      </c>
      <c r="C307" s="4">
        <v>51009</v>
      </c>
      <c r="D307" s="4">
        <v>56480</v>
      </c>
      <c r="E307" s="4">
        <v>58501</v>
      </c>
      <c r="F307" s="4">
        <v>61819</v>
      </c>
      <c r="G307" s="4">
        <v>62616</v>
      </c>
      <c r="H307" s="4">
        <v>62738</v>
      </c>
      <c r="I307" s="4">
        <v>63479</v>
      </c>
      <c r="J307" s="4">
        <v>74125</v>
      </c>
      <c r="K307" s="4">
        <v>70286</v>
      </c>
    </row>
    <row r="308" spans="1:11" ht="14.25">
      <c r="A308" s="3" t="s">
        <v>28</v>
      </c>
      <c r="B308" s="4">
        <v>21465</v>
      </c>
      <c r="C308" s="4">
        <v>22913</v>
      </c>
      <c r="D308" s="4">
        <v>21393</v>
      </c>
      <c r="E308" s="4">
        <v>22207</v>
      </c>
      <c r="F308" s="4">
        <v>25323</v>
      </c>
      <c r="G308" s="4">
        <v>25195</v>
      </c>
      <c r="H308" s="4">
        <v>28204</v>
      </c>
      <c r="I308" s="4">
        <v>28624</v>
      </c>
      <c r="J308" s="4">
        <v>31780</v>
      </c>
      <c r="K308" s="4">
        <v>32469</v>
      </c>
    </row>
    <row r="309" spans="1:11" ht="14.25">
      <c r="A309" s="3" t="s">
        <v>29</v>
      </c>
      <c r="B309" s="4">
        <v>36109</v>
      </c>
      <c r="C309" s="4">
        <v>38726</v>
      </c>
      <c r="D309" s="4">
        <v>39619</v>
      </c>
      <c r="E309" s="4">
        <v>44674</v>
      </c>
      <c r="F309" s="4">
        <v>46138</v>
      </c>
      <c r="G309" s="4">
        <v>51427</v>
      </c>
      <c r="H309" s="4">
        <v>49282</v>
      </c>
      <c r="I309" s="4">
        <v>50536</v>
      </c>
      <c r="J309" s="4">
        <v>48217</v>
      </c>
      <c r="K309" s="4">
        <v>56102</v>
      </c>
    </row>
    <row r="310" spans="1:11" ht="14.25">
      <c r="A310" s="3" t="s">
        <v>30</v>
      </c>
      <c r="B310" s="4">
        <v>373249</v>
      </c>
      <c r="C310" s="4">
        <v>343972</v>
      </c>
      <c r="D310" s="4">
        <v>366748</v>
      </c>
      <c r="E310" s="4">
        <v>355776</v>
      </c>
      <c r="F310" s="4">
        <v>391163</v>
      </c>
      <c r="G310" s="4">
        <v>407337</v>
      </c>
      <c r="H310" s="4">
        <v>414186</v>
      </c>
      <c r="I310" s="4">
        <v>406286</v>
      </c>
      <c r="J310" s="4">
        <v>430808</v>
      </c>
      <c r="K310" s="4">
        <v>430193</v>
      </c>
    </row>
    <row r="311" spans="1:11" ht="14.25">
      <c r="A311" s="3" t="s">
        <v>31</v>
      </c>
      <c r="B311" s="4">
        <v>21436</v>
      </c>
      <c r="C311" s="4">
        <v>23033</v>
      </c>
      <c r="D311" s="4">
        <v>30845</v>
      </c>
      <c r="E311" s="4">
        <v>36684</v>
      </c>
      <c r="F311" s="4">
        <v>61047</v>
      </c>
      <c r="G311" s="4">
        <v>72941</v>
      </c>
      <c r="H311" s="4">
        <v>79270</v>
      </c>
      <c r="I311" s="4">
        <v>89722</v>
      </c>
      <c r="J311" s="4">
        <v>102689</v>
      </c>
      <c r="K311" s="4">
        <v>110083</v>
      </c>
    </row>
    <row r="312" spans="1:11" ht="14.25">
      <c r="A312" s="3" t="s">
        <v>32</v>
      </c>
      <c r="B312" s="4">
        <v>20258</v>
      </c>
      <c r="C312" s="4">
        <v>23584</v>
      </c>
      <c r="D312" s="4">
        <v>22333</v>
      </c>
      <c r="E312" s="4">
        <v>20370</v>
      </c>
      <c r="F312" s="4">
        <v>17553</v>
      </c>
      <c r="G312" s="4">
        <v>12301</v>
      </c>
      <c r="H312" s="4">
        <v>14500</v>
      </c>
      <c r="I312" s="4">
        <v>14636</v>
      </c>
      <c r="J312" s="4">
        <v>13898</v>
      </c>
      <c r="K312" s="4">
        <v>12518</v>
      </c>
    </row>
    <row r="313" spans="1:11" ht="14.25">
      <c r="A313" s="3" t="s">
        <v>33</v>
      </c>
      <c r="B313" s="4">
        <v>148715</v>
      </c>
      <c r="C313" s="4">
        <v>155865</v>
      </c>
      <c r="D313" s="4">
        <v>167406</v>
      </c>
      <c r="E313" s="4">
        <v>171653</v>
      </c>
      <c r="F313" s="4">
        <v>185127</v>
      </c>
      <c r="G313" s="4">
        <v>196239</v>
      </c>
      <c r="H313" s="4">
        <v>200838</v>
      </c>
      <c r="I313" s="4">
        <v>200372</v>
      </c>
      <c r="J313" s="4">
        <v>202990</v>
      </c>
      <c r="K313" s="4">
        <v>180657</v>
      </c>
    </row>
    <row r="314" spans="1:11" ht="14.25">
      <c r="A314" s="3" t="s">
        <v>34</v>
      </c>
      <c r="B314" s="4">
        <v>212947</v>
      </c>
      <c r="C314" s="4">
        <v>201340</v>
      </c>
      <c r="D314" s="4">
        <v>223115</v>
      </c>
      <c r="E314" s="4">
        <v>227553</v>
      </c>
      <c r="F314" s="4">
        <v>249606</v>
      </c>
      <c r="G314" s="4">
        <v>261448</v>
      </c>
      <c r="H314" s="4">
        <v>270541</v>
      </c>
      <c r="I314" s="4">
        <v>272474</v>
      </c>
      <c r="J314" s="4">
        <v>299623</v>
      </c>
      <c r="K314" s="4">
        <v>256331</v>
      </c>
    </row>
    <row r="315" spans="1:11" ht="14.25">
      <c r="A315" s="3" t="s">
        <v>35</v>
      </c>
      <c r="B315" s="4">
        <v>139730</v>
      </c>
      <c r="C315" s="4">
        <v>129594</v>
      </c>
      <c r="D315" s="4">
        <v>132792</v>
      </c>
      <c r="E315" s="4">
        <v>141250</v>
      </c>
      <c r="F315" s="4">
        <v>137657</v>
      </c>
      <c r="G315" s="4">
        <v>168374</v>
      </c>
      <c r="H315" s="4">
        <v>178416</v>
      </c>
      <c r="I315" s="4">
        <v>185442</v>
      </c>
      <c r="J315" s="4">
        <v>182051</v>
      </c>
      <c r="K315" s="4">
        <v>170389</v>
      </c>
    </row>
    <row r="316" spans="1:11" ht="14.25">
      <c r="A316" s="3" t="s">
        <v>36</v>
      </c>
      <c r="B316" s="4">
        <v>115297</v>
      </c>
      <c r="C316" s="4">
        <v>122248</v>
      </c>
      <c r="D316" s="4">
        <v>103591</v>
      </c>
      <c r="E316" s="4">
        <v>87829</v>
      </c>
      <c r="F316" s="4">
        <v>111260</v>
      </c>
      <c r="G316" s="4">
        <v>96651</v>
      </c>
      <c r="H316" s="4">
        <v>120181</v>
      </c>
      <c r="I316" s="4">
        <v>115548</v>
      </c>
      <c r="J316" s="4">
        <v>120826</v>
      </c>
      <c r="K316" s="4">
        <v>122205</v>
      </c>
    </row>
    <row r="317" spans="1:11" ht="14.25">
      <c r="A317" s="3" t="s">
        <v>37</v>
      </c>
      <c r="B317" s="4">
        <v>45312</v>
      </c>
      <c r="C317" s="4">
        <v>41833</v>
      </c>
      <c r="D317" s="4">
        <v>43902</v>
      </c>
      <c r="E317" s="4">
        <v>44692</v>
      </c>
      <c r="F317" s="4">
        <v>46567</v>
      </c>
      <c r="G317" s="4">
        <v>57271</v>
      </c>
      <c r="H317" s="4">
        <v>51811</v>
      </c>
      <c r="I317" s="4">
        <v>53065</v>
      </c>
      <c r="J317" s="4">
        <v>53169</v>
      </c>
      <c r="K317" s="4">
        <v>67293</v>
      </c>
    </row>
    <row r="318" spans="1:11" ht="14.25">
      <c r="A318" s="3" t="s">
        <v>38</v>
      </c>
      <c r="B318" s="4">
        <v>59895</v>
      </c>
      <c r="C318" s="4">
        <v>59501</v>
      </c>
      <c r="D318" s="4">
        <v>63218</v>
      </c>
      <c r="E318" s="4">
        <v>65330</v>
      </c>
      <c r="F318" s="4">
        <v>72621</v>
      </c>
      <c r="G318" s="4">
        <v>62560</v>
      </c>
      <c r="H318" s="4">
        <v>67541</v>
      </c>
      <c r="I318" s="4">
        <v>70630</v>
      </c>
      <c r="J318" s="4">
        <v>80176</v>
      </c>
      <c r="K318" s="4">
        <v>83440</v>
      </c>
    </row>
    <row r="319" spans="1:11" ht="14.25">
      <c r="A319" s="3" t="s">
        <v>39</v>
      </c>
      <c r="B319" s="4">
        <v>13203</v>
      </c>
      <c r="C319" s="4">
        <v>13536</v>
      </c>
      <c r="D319" s="4">
        <v>16241</v>
      </c>
      <c r="E319" s="4">
        <v>19191</v>
      </c>
      <c r="F319" s="4">
        <v>18671</v>
      </c>
      <c r="G319" s="4">
        <v>18192</v>
      </c>
      <c r="H319" s="4">
        <v>20593</v>
      </c>
      <c r="I319" s="4">
        <v>19981</v>
      </c>
      <c r="J319" s="4">
        <v>19452</v>
      </c>
      <c r="K319" s="4">
        <v>16062</v>
      </c>
    </row>
    <row r="320" spans="1:11" ht="14.25">
      <c r="A320" s="3" t="s">
        <v>41</v>
      </c>
      <c r="B320" s="4">
        <v>29483</v>
      </c>
      <c r="C320" s="4">
        <v>28648</v>
      </c>
      <c r="D320" s="4">
        <v>27817</v>
      </c>
      <c r="E320" s="4">
        <v>29978</v>
      </c>
      <c r="F320" s="4">
        <v>31981</v>
      </c>
      <c r="G320" s="4">
        <v>33105</v>
      </c>
      <c r="H320" s="4">
        <v>35910</v>
      </c>
      <c r="I320" s="4">
        <v>34884</v>
      </c>
      <c r="J320" s="4">
        <v>36974</v>
      </c>
      <c r="K320" s="4">
        <v>38822</v>
      </c>
    </row>
    <row r="321" spans="1:11" ht="14.25">
      <c r="A321" s="3" t="s">
        <v>42</v>
      </c>
      <c r="B321" s="4">
        <v>67509</v>
      </c>
      <c r="C321" s="4">
        <v>58706</v>
      </c>
      <c r="D321" s="4">
        <v>64058</v>
      </c>
      <c r="E321" s="4">
        <v>64087</v>
      </c>
      <c r="F321" s="4">
        <v>68013</v>
      </c>
      <c r="G321" s="4">
        <v>56433</v>
      </c>
      <c r="H321" s="4">
        <v>65400</v>
      </c>
      <c r="I321" s="4">
        <v>64271</v>
      </c>
      <c r="J321" s="4">
        <v>64383</v>
      </c>
      <c r="K321" s="4">
        <v>69802</v>
      </c>
    </row>
    <row r="322" spans="1:11" ht="14.25">
      <c r="A322" s="3" t="s">
        <v>43</v>
      </c>
      <c r="B322" s="4">
        <v>204096</v>
      </c>
      <c r="C322" s="4">
        <v>195034</v>
      </c>
      <c r="D322" s="4">
        <v>168553</v>
      </c>
      <c r="E322" s="4">
        <v>201482</v>
      </c>
      <c r="F322" s="4">
        <v>198708</v>
      </c>
      <c r="G322" s="4">
        <v>201738</v>
      </c>
      <c r="H322" s="4">
        <v>229970</v>
      </c>
      <c r="I322" s="4">
        <v>215315</v>
      </c>
      <c r="J322" s="4">
        <v>223420</v>
      </c>
      <c r="K322" s="5" t="s">
        <v>44</v>
      </c>
    </row>
    <row r="324" ht="14.25">
      <c r="A324" s="1" t="s">
        <v>45</v>
      </c>
    </row>
    <row r="325" spans="1:2" ht="14.25">
      <c r="A325" s="1" t="s">
        <v>44</v>
      </c>
      <c r="B325" s="1" t="s">
        <v>46</v>
      </c>
    </row>
    <row r="327" spans="1:2" ht="14.25">
      <c r="A327" s="1" t="s">
        <v>5</v>
      </c>
      <c r="B327" s="1" t="s">
        <v>6</v>
      </c>
    </row>
    <row r="328" spans="1:2" ht="14.25">
      <c r="A328" s="1" t="s">
        <v>7</v>
      </c>
      <c r="B328" s="1" t="s">
        <v>53</v>
      </c>
    </row>
    <row r="329" spans="1:2" ht="14.25">
      <c r="A329" s="1" t="s">
        <v>9</v>
      </c>
      <c r="B329" s="1" t="s">
        <v>52</v>
      </c>
    </row>
    <row r="330" spans="1:2" ht="14.25">
      <c r="A330" s="1" t="s">
        <v>11</v>
      </c>
      <c r="B330" s="1" t="s">
        <v>12</v>
      </c>
    </row>
    <row r="332" spans="1:13" ht="14.25">
      <c r="A332" s="3" t="s">
        <v>13</v>
      </c>
      <c r="B332" s="3" t="s">
        <v>14</v>
      </c>
      <c r="C332" s="3" t="s">
        <v>15</v>
      </c>
      <c r="D332" s="3" t="s">
        <v>16</v>
      </c>
      <c r="E332" s="3" t="s">
        <v>17</v>
      </c>
      <c r="F332" s="3" t="s">
        <v>18</v>
      </c>
      <c r="G332" s="3" t="s">
        <v>19</v>
      </c>
      <c r="H332" s="3" t="s">
        <v>20</v>
      </c>
      <c r="I332" s="3" t="s">
        <v>21</v>
      </c>
      <c r="J332" s="3" t="s">
        <v>22</v>
      </c>
      <c r="K332" s="3" t="s">
        <v>23</v>
      </c>
      <c r="M332" s="8" t="s">
        <v>69</v>
      </c>
    </row>
    <row r="333" spans="1:14" ht="14.25">
      <c r="A333" s="3" t="s">
        <v>24</v>
      </c>
      <c r="B333" s="4">
        <v>67129</v>
      </c>
      <c r="C333" s="4">
        <v>100988</v>
      </c>
      <c r="D333" s="4">
        <v>165691</v>
      </c>
      <c r="E333" s="4">
        <v>101765</v>
      </c>
      <c r="F333" s="4">
        <v>141154</v>
      </c>
      <c r="G333" s="4">
        <v>135904</v>
      </c>
      <c r="H333" s="4">
        <v>96616</v>
      </c>
      <c r="I333" s="4">
        <v>-57941</v>
      </c>
      <c r="J333" s="4">
        <v>-75905</v>
      </c>
      <c r="K333" s="4">
        <v>179549</v>
      </c>
      <c r="L333" s="51">
        <f>J333-J340</f>
        <v>33638</v>
      </c>
      <c r="M333" s="51">
        <f>K333-K340</f>
        <v>218783</v>
      </c>
      <c r="N333" s="51">
        <f>M333-L333</f>
        <v>185145</v>
      </c>
    </row>
    <row r="334" spans="1:11" ht="14.25">
      <c r="A334" s="3" t="s">
        <v>25</v>
      </c>
      <c r="B334" s="4">
        <v>67839</v>
      </c>
      <c r="C334" s="4">
        <v>74870</v>
      </c>
      <c r="D334" s="4">
        <v>108140</v>
      </c>
      <c r="E334" s="4">
        <v>60152</v>
      </c>
      <c r="F334" s="4">
        <v>25075</v>
      </c>
      <c r="G334" s="4">
        <v>35371</v>
      </c>
      <c r="H334" s="4">
        <v>-3677</v>
      </c>
      <c r="I334" s="4">
        <v>-129624</v>
      </c>
      <c r="J334" s="4">
        <v>-108869</v>
      </c>
      <c r="K334" s="5" t="s">
        <v>44</v>
      </c>
    </row>
    <row r="335" spans="1:11" ht="14.25">
      <c r="A335" s="3" t="s">
        <v>26</v>
      </c>
      <c r="B335" s="4">
        <v>3212</v>
      </c>
      <c r="C335" s="4">
        <v>49063</v>
      </c>
      <c r="D335" s="4">
        <v>137900</v>
      </c>
      <c r="E335" s="4">
        <v>80971</v>
      </c>
      <c r="F335" s="4">
        <v>116317</v>
      </c>
      <c r="G335" s="4">
        <v>130563</v>
      </c>
      <c r="H335" s="4">
        <v>86153</v>
      </c>
      <c r="I335" s="4">
        <v>-47499</v>
      </c>
      <c r="J335" s="4">
        <v>-85385</v>
      </c>
      <c r="K335" s="4">
        <v>128588</v>
      </c>
    </row>
    <row r="336" spans="1:11" ht="14.25">
      <c r="A336" s="3" t="s">
        <v>27</v>
      </c>
      <c r="B336" s="4">
        <v>-1528</v>
      </c>
      <c r="C336" s="4">
        <v>-582</v>
      </c>
      <c r="D336" s="4">
        <v>7838</v>
      </c>
      <c r="E336" s="4">
        <v>5638</v>
      </c>
      <c r="F336" s="4">
        <v>3534</v>
      </c>
      <c r="G336" s="4">
        <v>-728</v>
      </c>
      <c r="H336" s="4">
        <v>-3626</v>
      </c>
      <c r="I336" s="4">
        <v>-7937</v>
      </c>
      <c r="J336" s="4">
        <v>2733</v>
      </c>
      <c r="K336" s="4">
        <v>6003</v>
      </c>
    </row>
    <row r="337" spans="1:11" ht="14.25">
      <c r="A337" s="3" t="s">
        <v>28</v>
      </c>
      <c r="B337" s="4">
        <v>-4630</v>
      </c>
      <c r="C337" s="4">
        <v>-2522</v>
      </c>
      <c r="D337" s="4">
        <v>-1007</v>
      </c>
      <c r="E337" s="4">
        <v>-1985</v>
      </c>
      <c r="F337" s="4">
        <v>-1791</v>
      </c>
      <c r="G337" s="4">
        <v>-4580</v>
      </c>
      <c r="H337" s="4">
        <v>-5411</v>
      </c>
      <c r="I337" s="4">
        <v>-6395</v>
      </c>
      <c r="J337" s="4">
        <v>-6248</v>
      </c>
      <c r="K337" s="4">
        <v>1439</v>
      </c>
    </row>
    <row r="338" spans="1:11" ht="14.25">
      <c r="A338" s="3" t="s">
        <v>29</v>
      </c>
      <c r="B338" s="4">
        <v>11131</v>
      </c>
      <c r="C338" s="4">
        <v>12828</v>
      </c>
      <c r="D338" s="4">
        <v>11587</v>
      </c>
      <c r="E338" s="4">
        <v>15583</v>
      </c>
      <c r="F338" s="4">
        <v>14614</v>
      </c>
      <c r="G338" s="4">
        <v>15123</v>
      </c>
      <c r="H338" s="4">
        <v>10252</v>
      </c>
      <c r="I338" s="4">
        <v>10089</v>
      </c>
      <c r="J338" s="4">
        <v>8478</v>
      </c>
      <c r="K338" s="4">
        <v>16056</v>
      </c>
    </row>
    <row r="339" spans="1:11" ht="14.25">
      <c r="A339" s="3" t="s">
        <v>30</v>
      </c>
      <c r="B339" s="4">
        <v>53295</v>
      </c>
      <c r="C339" s="4">
        <v>65536</v>
      </c>
      <c r="D339" s="4">
        <v>72801</v>
      </c>
      <c r="E339" s="4">
        <v>42750</v>
      </c>
      <c r="F339" s="4">
        <v>74378</v>
      </c>
      <c r="G339" s="4">
        <v>75946</v>
      </c>
      <c r="H339" s="4">
        <v>43832</v>
      </c>
      <c r="I339" s="4">
        <v>-5976</v>
      </c>
      <c r="J339" s="4">
        <v>9228</v>
      </c>
      <c r="K339" s="4">
        <v>76833</v>
      </c>
    </row>
    <row r="340" spans="1:11" ht="14.25">
      <c r="A340" s="3" t="s">
        <v>31</v>
      </c>
      <c r="B340" s="4">
        <v>1815</v>
      </c>
      <c r="C340" s="4">
        <v>-3447</v>
      </c>
      <c r="D340" s="4">
        <v>5458</v>
      </c>
      <c r="E340" s="4">
        <v>-2300</v>
      </c>
      <c r="F340" s="4">
        <v>3602</v>
      </c>
      <c r="G340" s="4">
        <v>-19956</v>
      </c>
      <c r="H340" s="4">
        <v>-34822</v>
      </c>
      <c r="I340" s="4">
        <v>-38447</v>
      </c>
      <c r="J340" s="4">
        <v>-109543</v>
      </c>
      <c r="K340" s="4">
        <v>-39234</v>
      </c>
    </row>
    <row r="341" spans="1:11" ht="14.25">
      <c r="A341" s="3" t="s">
        <v>32</v>
      </c>
      <c r="B341" s="4">
        <v>7944</v>
      </c>
      <c r="C341" s="4">
        <v>13746</v>
      </c>
      <c r="D341" s="4">
        <v>13576</v>
      </c>
      <c r="E341" s="4">
        <v>10037</v>
      </c>
      <c r="F341" s="4">
        <v>7291</v>
      </c>
      <c r="G341" s="4">
        <v>634</v>
      </c>
      <c r="H341" s="4">
        <v>2484</v>
      </c>
      <c r="I341" s="4">
        <v>761</v>
      </c>
      <c r="J341" s="4">
        <v>1357</v>
      </c>
      <c r="K341" s="4">
        <v>787</v>
      </c>
    </row>
    <row r="342" spans="1:11" ht="14.25">
      <c r="A342" s="3" t="s">
        <v>33</v>
      </c>
      <c r="B342" s="4">
        <v>38844</v>
      </c>
      <c r="C342" s="4">
        <v>44245</v>
      </c>
      <c r="D342" s="4">
        <v>54334</v>
      </c>
      <c r="E342" s="4">
        <v>48464</v>
      </c>
      <c r="F342" s="4">
        <v>47848</v>
      </c>
      <c r="G342" s="4">
        <v>49170</v>
      </c>
      <c r="H342" s="4">
        <v>41966</v>
      </c>
      <c r="I342" s="4">
        <v>25516</v>
      </c>
      <c r="J342" s="4">
        <v>16755</v>
      </c>
      <c r="K342" s="4">
        <v>31016</v>
      </c>
    </row>
    <row r="343" spans="1:11" ht="14.25">
      <c r="A343" s="3" t="s">
        <v>34</v>
      </c>
      <c r="B343" s="4">
        <v>-21679</v>
      </c>
      <c r="C343" s="4">
        <v>-25018</v>
      </c>
      <c r="D343" s="4">
        <v>-3702</v>
      </c>
      <c r="E343" s="4">
        <v>-19911</v>
      </c>
      <c r="F343" s="4">
        <v>-10908</v>
      </c>
      <c r="G343" s="4">
        <v>841</v>
      </c>
      <c r="H343" s="4">
        <v>-2371</v>
      </c>
      <c r="I343" s="4">
        <v>-24517</v>
      </c>
      <c r="J343" s="4">
        <v>-8172</v>
      </c>
      <c r="K343" s="4">
        <v>-19968</v>
      </c>
    </row>
    <row r="344" spans="1:11" ht="14.25">
      <c r="A344" s="3" t="s">
        <v>35</v>
      </c>
      <c r="B344" s="4">
        <v>-22834</v>
      </c>
      <c r="C344" s="4">
        <v>4241</v>
      </c>
      <c r="D344" s="4">
        <v>6571</v>
      </c>
      <c r="E344" s="4">
        <v>6814</v>
      </c>
      <c r="F344" s="4">
        <v>-736</v>
      </c>
      <c r="G344" s="4">
        <v>13325</v>
      </c>
      <c r="H344" s="4">
        <v>9260</v>
      </c>
      <c r="I344" s="4">
        <v>8264</v>
      </c>
      <c r="J344" s="4">
        <v>11495</v>
      </c>
      <c r="K344" s="4">
        <v>37684</v>
      </c>
    </row>
    <row r="345" spans="1:11" ht="14.25">
      <c r="A345" s="3" t="s">
        <v>36</v>
      </c>
      <c r="B345" s="4">
        <v>48676</v>
      </c>
      <c r="C345" s="4">
        <v>50757</v>
      </c>
      <c r="D345" s="4">
        <v>36043</v>
      </c>
      <c r="E345" s="4">
        <v>22513</v>
      </c>
      <c r="F345" s="4">
        <v>17828</v>
      </c>
      <c r="G345" s="4">
        <v>21141</v>
      </c>
      <c r="H345" s="4">
        <v>40787</v>
      </c>
      <c r="I345" s="4">
        <v>32178</v>
      </c>
      <c r="J345" s="4">
        <v>28642</v>
      </c>
      <c r="K345" s="4">
        <v>35363</v>
      </c>
    </row>
    <row r="346" spans="1:11" ht="14.25">
      <c r="A346" s="3" t="s">
        <v>37</v>
      </c>
      <c r="B346" s="4">
        <v>2443</v>
      </c>
      <c r="C346" s="4">
        <v>-3120</v>
      </c>
      <c r="D346" s="4">
        <v>-437</v>
      </c>
      <c r="E346" s="4">
        <v>-1763</v>
      </c>
      <c r="F346" s="4">
        <v>-1938</v>
      </c>
      <c r="G346" s="4">
        <v>5091</v>
      </c>
      <c r="H346" s="4">
        <v>-2834</v>
      </c>
      <c r="I346" s="4">
        <v>-7957</v>
      </c>
      <c r="J346" s="4">
        <v>-9162</v>
      </c>
      <c r="K346" s="4">
        <v>11058</v>
      </c>
    </row>
    <row r="347" spans="1:11" ht="14.25">
      <c r="A347" s="3" t="s">
        <v>38</v>
      </c>
      <c r="B347" s="4">
        <v>19187</v>
      </c>
      <c r="C347" s="4">
        <v>21168</v>
      </c>
      <c r="D347" s="4">
        <v>27613</v>
      </c>
      <c r="E347" s="4">
        <v>22170</v>
      </c>
      <c r="F347" s="4">
        <v>29519</v>
      </c>
      <c r="G347" s="4">
        <v>18903</v>
      </c>
      <c r="H347" s="4">
        <v>18170</v>
      </c>
      <c r="I347" s="4">
        <v>10730</v>
      </c>
      <c r="J347" s="4">
        <v>20993</v>
      </c>
      <c r="K347" s="4">
        <v>39276</v>
      </c>
    </row>
    <row r="348" spans="1:11" ht="14.25">
      <c r="A348" s="3" t="s">
        <v>39</v>
      </c>
      <c r="B348" s="4">
        <v>-4372</v>
      </c>
      <c r="C348" s="4">
        <v>-934</v>
      </c>
      <c r="D348" s="4">
        <v>2360</v>
      </c>
      <c r="E348" s="4">
        <v>3685</v>
      </c>
      <c r="F348" s="4">
        <v>290</v>
      </c>
      <c r="G348" s="4">
        <v>-1356</v>
      </c>
      <c r="H348" s="4">
        <v>-2334</v>
      </c>
      <c r="I348" s="4">
        <v>-4954</v>
      </c>
      <c r="J348" s="4">
        <v>-7100</v>
      </c>
      <c r="K348" s="4">
        <v>-5681</v>
      </c>
    </row>
    <row r="349" spans="1:11" ht="14.25">
      <c r="A349" s="3" t="s">
        <v>40</v>
      </c>
      <c r="B349" s="4">
        <v>7410</v>
      </c>
      <c r="C349" s="4">
        <v>9748</v>
      </c>
      <c r="D349" s="4">
        <v>13631</v>
      </c>
      <c r="E349" s="4">
        <v>15335</v>
      </c>
      <c r="F349" s="4">
        <v>16409</v>
      </c>
      <c r="G349" s="4">
        <v>17179</v>
      </c>
      <c r="H349" s="4">
        <v>20928</v>
      </c>
      <c r="I349" s="4">
        <v>22190</v>
      </c>
      <c r="J349" s="4">
        <v>19152</v>
      </c>
      <c r="K349" s="5" t="s">
        <v>44</v>
      </c>
    </row>
    <row r="350" spans="1:11" ht="14.25">
      <c r="A350" s="3" t="s">
        <v>41</v>
      </c>
      <c r="B350" s="4">
        <v>4477</v>
      </c>
      <c r="C350" s="4">
        <v>5525</v>
      </c>
      <c r="D350" s="4">
        <v>5932</v>
      </c>
      <c r="E350" s="4">
        <v>7596</v>
      </c>
      <c r="F350" s="4">
        <v>8242</v>
      </c>
      <c r="G350" s="4">
        <v>7807</v>
      </c>
      <c r="H350" s="4">
        <v>7697</v>
      </c>
      <c r="I350" s="4">
        <v>3499</v>
      </c>
      <c r="J350" s="4">
        <v>7825</v>
      </c>
      <c r="K350" s="4">
        <v>11428</v>
      </c>
    </row>
    <row r="351" spans="1:11" ht="14.25">
      <c r="A351" s="3" t="s">
        <v>42</v>
      </c>
      <c r="B351" s="4">
        <v>3365</v>
      </c>
      <c r="C351" s="4">
        <v>-4480</v>
      </c>
      <c r="D351" s="4">
        <v>-1910</v>
      </c>
      <c r="E351" s="4">
        <v>-5064</v>
      </c>
      <c r="F351" s="4">
        <v>-6513</v>
      </c>
      <c r="G351" s="4">
        <v>-18571</v>
      </c>
      <c r="H351" s="4">
        <v>-15105</v>
      </c>
      <c r="I351" s="4">
        <v>-15147</v>
      </c>
      <c r="J351" s="4">
        <v>-11654</v>
      </c>
      <c r="K351" s="4">
        <v>-2289</v>
      </c>
    </row>
    <row r="352" spans="1:11" ht="14.25">
      <c r="A352" s="3" t="s">
        <v>43</v>
      </c>
      <c r="B352" s="4">
        <v>40245</v>
      </c>
      <c r="C352" s="4">
        <v>5117</v>
      </c>
      <c r="D352" s="4">
        <v>-27112</v>
      </c>
      <c r="E352" s="4">
        <v>-31334</v>
      </c>
      <c r="F352" s="4">
        <v>-73161</v>
      </c>
      <c r="G352" s="4">
        <v>-50804</v>
      </c>
      <c r="H352" s="4">
        <v>-11846</v>
      </c>
      <c r="I352" s="4">
        <v>-26090</v>
      </c>
      <c r="J352" s="4">
        <v>-33998</v>
      </c>
      <c r="K352" s="5" t="s">
        <v>44</v>
      </c>
    </row>
    <row r="353" spans="1:2" ht="14.25">
      <c r="A353" s="7" t="s">
        <v>1</v>
      </c>
      <c r="B353" s="10">
        <v>44588.36203703703</v>
      </c>
    </row>
    <row r="354" spans="1:2" ht="14.25">
      <c r="A354" s="7" t="s">
        <v>2</v>
      </c>
      <c r="B354" s="10">
        <v>44589.507961979165</v>
      </c>
    </row>
    <row r="355" spans="1:2" ht="14.25">
      <c r="A355" s="7" t="s">
        <v>3</v>
      </c>
      <c r="B355" s="7" t="s">
        <v>4</v>
      </c>
    </row>
    <row r="357" spans="1:2" ht="14.25">
      <c r="A357" s="7" t="s">
        <v>5</v>
      </c>
      <c r="B357" s="7" t="s">
        <v>6</v>
      </c>
    </row>
    <row r="358" spans="1:2" ht="14.25">
      <c r="A358" s="7" t="s">
        <v>7</v>
      </c>
      <c r="B358" s="7" t="s">
        <v>8</v>
      </c>
    </row>
    <row r="359" spans="1:2" ht="14.25">
      <c r="A359" s="7" t="s">
        <v>9</v>
      </c>
      <c r="B359" s="7" t="s">
        <v>56</v>
      </c>
    </row>
    <row r="360" spans="1:2" ht="14.25">
      <c r="A360" s="7" t="s">
        <v>11</v>
      </c>
      <c r="B360" s="7" t="s">
        <v>12</v>
      </c>
    </row>
    <row r="362" spans="1:11" ht="14.25">
      <c r="A362" s="11" t="s">
        <v>13</v>
      </c>
      <c r="B362" s="11" t="s">
        <v>14</v>
      </c>
      <c r="C362" s="11" t="s">
        <v>15</v>
      </c>
      <c r="D362" s="11" t="s">
        <v>16</v>
      </c>
      <c r="E362" s="11" t="s">
        <v>17</v>
      </c>
      <c r="F362" s="11" t="s">
        <v>18</v>
      </c>
      <c r="G362" s="11" t="s">
        <v>19</v>
      </c>
      <c r="H362" s="11" t="s">
        <v>20</v>
      </c>
      <c r="I362" s="11" t="s">
        <v>21</v>
      </c>
      <c r="J362" s="11" t="s">
        <v>22</v>
      </c>
      <c r="K362" s="11" t="s">
        <v>23</v>
      </c>
    </row>
    <row r="363" spans="1:11" ht="14.25">
      <c r="A363" s="11" t="s">
        <v>24</v>
      </c>
      <c r="B363" s="12">
        <v>2381328</v>
      </c>
      <c r="C363" s="12">
        <v>2324875</v>
      </c>
      <c r="D363" s="12">
        <v>2355012</v>
      </c>
      <c r="E363" s="12">
        <v>2429655</v>
      </c>
      <c r="F363" s="12">
        <v>2619318</v>
      </c>
      <c r="G363" s="12">
        <v>2713486</v>
      </c>
      <c r="H363" s="12">
        <v>2856439</v>
      </c>
      <c r="I363" s="12">
        <v>2919933</v>
      </c>
      <c r="J363" s="12">
        <v>3044355</v>
      </c>
      <c r="K363" s="12">
        <v>2857546</v>
      </c>
    </row>
    <row r="364" spans="1:11" ht="14.25">
      <c r="A364" s="11" t="s">
        <v>25</v>
      </c>
      <c r="B364" s="12">
        <v>2692683</v>
      </c>
      <c r="C364" s="12">
        <v>2678788</v>
      </c>
      <c r="D364" s="12">
        <v>2709745</v>
      </c>
      <c r="E364" s="12">
        <v>2832856</v>
      </c>
      <c r="F364" s="12">
        <v>3079421</v>
      </c>
      <c r="G364" s="12">
        <v>3127622</v>
      </c>
      <c r="H364" s="12">
        <v>3254744</v>
      </c>
      <c r="I364" s="12">
        <v>3321773</v>
      </c>
      <c r="J364" s="12">
        <v>3434716</v>
      </c>
      <c r="K364" s="13" t="s">
        <v>44</v>
      </c>
    </row>
    <row r="365" spans="1:11" ht="14.25">
      <c r="A365" s="11" t="s">
        <v>26</v>
      </c>
      <c r="B365" s="12">
        <v>2016948</v>
      </c>
      <c r="C365" s="12">
        <v>1963586</v>
      </c>
      <c r="D365" s="12">
        <v>1996799</v>
      </c>
      <c r="E365" s="12">
        <v>2061351</v>
      </c>
      <c r="F365" s="12">
        <v>2220364</v>
      </c>
      <c r="G365" s="12">
        <v>2310886</v>
      </c>
      <c r="H365" s="12">
        <v>2431591</v>
      </c>
      <c r="I365" s="12">
        <v>2483190</v>
      </c>
      <c r="J365" s="12">
        <v>2575622</v>
      </c>
      <c r="K365" s="12">
        <v>2393796</v>
      </c>
    </row>
    <row r="366" spans="1:11" ht="14.25">
      <c r="A366" s="11" t="s">
        <v>27</v>
      </c>
      <c r="B366" s="12">
        <v>82726</v>
      </c>
      <c r="C366" s="12">
        <v>81356</v>
      </c>
      <c r="D366" s="12">
        <v>82000</v>
      </c>
      <c r="E366" s="12">
        <v>85207</v>
      </c>
      <c r="F366" s="12">
        <v>92796</v>
      </c>
      <c r="G366" s="12">
        <v>97937</v>
      </c>
      <c r="H366" s="12">
        <v>100057</v>
      </c>
      <c r="I366" s="12">
        <v>103476</v>
      </c>
      <c r="J366" s="12">
        <v>109833</v>
      </c>
      <c r="K366" s="12">
        <v>104102</v>
      </c>
    </row>
    <row r="367" spans="1:11" ht="14.25">
      <c r="A367" s="11" t="s">
        <v>28</v>
      </c>
      <c r="B367" s="12">
        <v>41862</v>
      </c>
      <c r="C367" s="12">
        <v>41061</v>
      </c>
      <c r="D367" s="12">
        <v>40411</v>
      </c>
      <c r="E367" s="12">
        <v>43221</v>
      </c>
      <c r="F367" s="12">
        <v>47389</v>
      </c>
      <c r="G367" s="12">
        <v>48794</v>
      </c>
      <c r="H367" s="12">
        <v>51857</v>
      </c>
      <c r="I367" s="12">
        <v>52905</v>
      </c>
      <c r="J367" s="12">
        <v>57130</v>
      </c>
      <c r="K367" s="12">
        <v>53712</v>
      </c>
    </row>
    <row r="368" spans="1:11" ht="14.25">
      <c r="A368" s="11" t="s">
        <v>29</v>
      </c>
      <c r="B368" s="12">
        <v>51114</v>
      </c>
      <c r="C368" s="12">
        <v>52949</v>
      </c>
      <c r="D368" s="12">
        <v>54605</v>
      </c>
      <c r="E368" s="12">
        <v>57913</v>
      </c>
      <c r="F368" s="12">
        <v>60269</v>
      </c>
      <c r="G368" s="12">
        <v>62878</v>
      </c>
      <c r="H368" s="12">
        <v>66959</v>
      </c>
      <c r="I368" s="12">
        <v>68061</v>
      </c>
      <c r="J368" s="12">
        <v>69895</v>
      </c>
      <c r="K368" s="12">
        <v>72031</v>
      </c>
    </row>
    <row r="369" spans="1:11" ht="14.25">
      <c r="A369" s="11" t="s">
        <v>30</v>
      </c>
      <c r="B369" s="12">
        <v>634467</v>
      </c>
      <c r="C369" s="12">
        <v>615548</v>
      </c>
      <c r="D369" s="12">
        <v>627634</v>
      </c>
      <c r="E369" s="12">
        <v>666844</v>
      </c>
      <c r="F369" s="12">
        <v>685531</v>
      </c>
      <c r="G369" s="12">
        <v>722072</v>
      </c>
      <c r="H369" s="12">
        <v>753216</v>
      </c>
      <c r="I369" s="12">
        <v>756811</v>
      </c>
      <c r="J369" s="12">
        <v>755397</v>
      </c>
      <c r="K369" s="12">
        <v>714058</v>
      </c>
    </row>
    <row r="370" spans="1:11" ht="14.25">
      <c r="A370" s="11" t="s">
        <v>31</v>
      </c>
      <c r="B370" s="12">
        <v>53462</v>
      </c>
      <c r="C370" s="12">
        <v>56807</v>
      </c>
      <c r="D370" s="12">
        <v>63330</v>
      </c>
      <c r="E370" s="12">
        <v>70847</v>
      </c>
      <c r="F370" s="12">
        <v>129496</v>
      </c>
      <c r="G370" s="12">
        <v>129773</v>
      </c>
      <c r="H370" s="12">
        <v>146726</v>
      </c>
      <c r="I370" s="12">
        <v>170797</v>
      </c>
      <c r="J370" s="12">
        <v>191780</v>
      </c>
      <c r="K370" s="12">
        <v>210636</v>
      </c>
    </row>
    <row r="371" spans="1:11" ht="14.25">
      <c r="A371" s="11" t="s">
        <v>32</v>
      </c>
      <c r="B371" s="12">
        <v>31471</v>
      </c>
      <c r="C371" s="12">
        <v>30355</v>
      </c>
      <c r="D371" s="12">
        <v>29836</v>
      </c>
      <c r="E371" s="12">
        <v>28183</v>
      </c>
      <c r="F371" s="12">
        <v>26079</v>
      </c>
      <c r="G371" s="12">
        <v>22284</v>
      </c>
      <c r="H371" s="12">
        <v>24141</v>
      </c>
      <c r="I371" s="12">
        <v>24822</v>
      </c>
      <c r="J371" s="12">
        <v>24650</v>
      </c>
      <c r="K371" s="12">
        <v>20512</v>
      </c>
    </row>
    <row r="372" spans="1:11" ht="14.25">
      <c r="A372" s="11" t="s">
        <v>33</v>
      </c>
      <c r="B372" s="12">
        <v>230170</v>
      </c>
      <c r="C372" s="12">
        <v>227259</v>
      </c>
      <c r="D372" s="12">
        <v>228619</v>
      </c>
      <c r="E372" s="12">
        <v>228694</v>
      </c>
      <c r="F372" s="12">
        <v>241000</v>
      </c>
      <c r="G372" s="12">
        <v>255260</v>
      </c>
      <c r="H372" s="12">
        <v>266978</v>
      </c>
      <c r="I372" s="12">
        <v>271207</v>
      </c>
      <c r="J372" s="12">
        <v>274407</v>
      </c>
      <c r="K372" s="12">
        <v>224583</v>
      </c>
    </row>
    <row r="373" spans="1:11" ht="14.25">
      <c r="A373" s="11" t="s">
        <v>34</v>
      </c>
      <c r="B373" s="12">
        <v>325580</v>
      </c>
      <c r="C373" s="12">
        <v>321115</v>
      </c>
      <c r="D373" s="12">
        <v>319687</v>
      </c>
      <c r="E373" s="12">
        <v>330197</v>
      </c>
      <c r="F373" s="12">
        <v>359208</v>
      </c>
      <c r="G373" s="12">
        <v>362889</v>
      </c>
      <c r="H373" s="12">
        <v>374282</v>
      </c>
      <c r="I373" s="12">
        <v>383912</v>
      </c>
      <c r="J373" s="12">
        <v>424401</v>
      </c>
      <c r="K373" s="12">
        <v>371368</v>
      </c>
    </row>
    <row r="374" spans="1:11" ht="14.25">
      <c r="A374" s="11" t="s">
        <v>35</v>
      </c>
      <c r="B374" s="12">
        <v>319009</v>
      </c>
      <c r="C374" s="12">
        <v>298359</v>
      </c>
      <c r="D374" s="12">
        <v>295986</v>
      </c>
      <c r="E374" s="12">
        <v>298678</v>
      </c>
      <c r="F374" s="12">
        <v>307810</v>
      </c>
      <c r="G374" s="12">
        <v>335778</v>
      </c>
      <c r="H374" s="12">
        <v>346988</v>
      </c>
      <c r="I374" s="12">
        <v>348439</v>
      </c>
      <c r="J374" s="12">
        <v>359001</v>
      </c>
      <c r="K374" s="12">
        <v>328362</v>
      </c>
    </row>
    <row r="375" spans="1:11" ht="14.25">
      <c r="A375" s="11" t="s">
        <v>36</v>
      </c>
      <c r="B375" s="12">
        <v>148886</v>
      </c>
      <c r="C375" s="12">
        <v>148580</v>
      </c>
      <c r="D375" s="12">
        <v>150617</v>
      </c>
      <c r="E375" s="12">
        <v>148833</v>
      </c>
      <c r="F375" s="12">
        <v>160202</v>
      </c>
      <c r="G375" s="12">
        <v>161636</v>
      </c>
      <c r="H375" s="12">
        <v>170675</v>
      </c>
      <c r="I375" s="12">
        <v>177259</v>
      </c>
      <c r="J375" s="12">
        <v>184124</v>
      </c>
      <c r="K375" s="12">
        <v>184948</v>
      </c>
    </row>
    <row r="376" spans="1:11" ht="14.25">
      <c r="A376" s="11" t="s">
        <v>37</v>
      </c>
      <c r="B376" s="12">
        <v>74826</v>
      </c>
      <c r="C376" s="12">
        <v>75065</v>
      </c>
      <c r="D376" s="12">
        <v>73937</v>
      </c>
      <c r="E376" s="12">
        <v>76771</v>
      </c>
      <c r="F376" s="12">
        <v>79838</v>
      </c>
      <c r="G376" s="12">
        <v>84555</v>
      </c>
      <c r="H376" s="12">
        <v>85972</v>
      </c>
      <c r="I376" s="12">
        <v>90016</v>
      </c>
      <c r="J376" s="12">
        <v>90268</v>
      </c>
      <c r="K376" s="12">
        <v>89578</v>
      </c>
    </row>
    <row r="377" spans="1:11" ht="14.25">
      <c r="A377" s="11" t="s">
        <v>38</v>
      </c>
      <c r="B377" s="12">
        <v>83848</v>
      </c>
      <c r="C377" s="12">
        <v>86802</v>
      </c>
      <c r="D377" s="12">
        <v>88671</v>
      </c>
      <c r="E377" s="12">
        <v>92626</v>
      </c>
      <c r="F377" s="12">
        <v>102011</v>
      </c>
      <c r="G377" s="12">
        <v>96449</v>
      </c>
      <c r="H377" s="12">
        <v>101511</v>
      </c>
      <c r="I377" s="12">
        <v>105556</v>
      </c>
      <c r="J377" s="12">
        <v>117910</v>
      </c>
      <c r="K377" s="12">
        <v>122819</v>
      </c>
    </row>
    <row r="378" spans="1:11" ht="14.25">
      <c r="A378" s="11" t="s">
        <v>39</v>
      </c>
      <c r="B378" s="12">
        <v>30813</v>
      </c>
      <c r="C378" s="12">
        <v>31063</v>
      </c>
      <c r="D378" s="12">
        <v>33272</v>
      </c>
      <c r="E378" s="12">
        <v>34037</v>
      </c>
      <c r="F378" s="12">
        <v>36413</v>
      </c>
      <c r="G378" s="12">
        <v>38051</v>
      </c>
      <c r="H378" s="12">
        <v>39590</v>
      </c>
      <c r="I378" s="12">
        <v>39742</v>
      </c>
      <c r="J378" s="12">
        <v>40565</v>
      </c>
      <c r="K378" s="12">
        <v>33324</v>
      </c>
    </row>
    <row r="379" spans="1:11" ht="14.25">
      <c r="A379" s="11" t="s">
        <v>40</v>
      </c>
      <c r="B379" s="12">
        <v>36971</v>
      </c>
      <c r="C379" s="12">
        <v>40208</v>
      </c>
      <c r="D379" s="12">
        <v>40999</v>
      </c>
      <c r="E379" s="12">
        <v>45145</v>
      </c>
      <c r="F379" s="12">
        <v>47784</v>
      </c>
      <c r="G379" s="12">
        <v>48946</v>
      </c>
      <c r="H379" s="12">
        <v>54576</v>
      </c>
      <c r="I379" s="12">
        <v>57506</v>
      </c>
      <c r="J379" s="12">
        <v>63364</v>
      </c>
      <c r="K379" s="13" t="s">
        <v>44</v>
      </c>
    </row>
    <row r="380" spans="1:11" ht="14.25">
      <c r="A380" s="11" t="s">
        <v>41</v>
      </c>
      <c r="B380" s="12">
        <v>45160</v>
      </c>
      <c r="C380" s="12">
        <v>42860</v>
      </c>
      <c r="D380" s="12">
        <v>43498</v>
      </c>
      <c r="E380" s="12">
        <v>43841</v>
      </c>
      <c r="F380" s="12">
        <v>45969</v>
      </c>
      <c r="G380" s="12">
        <v>47876</v>
      </c>
      <c r="H380" s="12">
        <v>53985</v>
      </c>
      <c r="I380" s="12">
        <v>54445</v>
      </c>
      <c r="J380" s="12">
        <v>56190</v>
      </c>
      <c r="K380" s="12">
        <v>55570</v>
      </c>
    </row>
    <row r="381" spans="1:11" ht="14.25">
      <c r="A381" s="11" t="s">
        <v>42</v>
      </c>
      <c r="B381" s="12">
        <v>97041</v>
      </c>
      <c r="C381" s="12">
        <v>93375</v>
      </c>
      <c r="D381" s="12">
        <v>93839</v>
      </c>
      <c r="E381" s="12">
        <v>96128</v>
      </c>
      <c r="F381" s="12">
        <v>106423</v>
      </c>
      <c r="G381" s="12">
        <v>103945</v>
      </c>
      <c r="H381" s="12">
        <v>108246</v>
      </c>
      <c r="I381" s="12">
        <v>103705</v>
      </c>
      <c r="J381" s="12">
        <v>109451</v>
      </c>
      <c r="K381" s="12">
        <v>107588</v>
      </c>
    </row>
    <row r="382" spans="1:11" ht="14.25">
      <c r="A382" s="11" t="s">
        <v>43</v>
      </c>
      <c r="B382" s="12">
        <v>344585</v>
      </c>
      <c r="C382" s="12">
        <v>386270</v>
      </c>
      <c r="D382" s="12">
        <v>380941</v>
      </c>
      <c r="E382" s="12">
        <v>433698</v>
      </c>
      <c r="F382" s="12">
        <v>503938</v>
      </c>
      <c r="G382" s="12">
        <v>454154</v>
      </c>
      <c r="H382" s="12">
        <v>445876</v>
      </c>
      <c r="I382" s="12">
        <v>451745</v>
      </c>
      <c r="J382" s="12">
        <v>464884</v>
      </c>
      <c r="K382" s="13" t="s">
        <v>44</v>
      </c>
    </row>
  </sheetData>
  <sheetProtection/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39"/>
  <sheetViews>
    <sheetView tabSelected="1" zoomScalePageLayoutView="0" workbookViewId="0" topLeftCell="A140">
      <selection activeCell="O121" sqref="O121"/>
    </sheetView>
  </sheetViews>
  <sheetFormatPr defaultColWidth="8.75390625" defaultRowHeight="14.25"/>
  <cols>
    <col min="1" max="1" width="2.125" style="0" customWidth="1"/>
    <col min="2" max="2" width="26.875" style="0" customWidth="1"/>
    <col min="3" max="12" width="10.625" style="0" customWidth="1"/>
  </cols>
  <sheetData>
    <row r="1" ht="14.25">
      <c r="B1" s="1" t="s">
        <v>0</v>
      </c>
    </row>
    <row r="3" spans="2:3" ht="14.25">
      <c r="B3" s="1" t="s">
        <v>1</v>
      </c>
      <c r="C3" s="2">
        <v>44588.36203703703</v>
      </c>
    </row>
    <row r="4" spans="2:3" ht="14.25">
      <c r="B4" s="1" t="s">
        <v>2</v>
      </c>
      <c r="C4" s="2">
        <v>44589.48842446759</v>
      </c>
    </row>
    <row r="5" spans="2:3" ht="14.25">
      <c r="B5" s="1" t="s">
        <v>3</v>
      </c>
      <c r="C5" s="1" t="s">
        <v>4</v>
      </c>
    </row>
    <row r="7" spans="2:3" ht="14.25">
      <c r="B7" s="1" t="s">
        <v>5</v>
      </c>
      <c r="C7" s="1" t="s">
        <v>6</v>
      </c>
    </row>
    <row r="8" spans="2:3" ht="14.25">
      <c r="B8" s="1" t="s">
        <v>7</v>
      </c>
      <c r="C8" s="1" t="s">
        <v>8</v>
      </c>
    </row>
    <row r="9" spans="2:3" ht="14.25">
      <c r="B9" s="1" t="s">
        <v>9</v>
      </c>
      <c r="C9" s="7" t="s">
        <v>67</v>
      </c>
    </row>
    <row r="10" spans="2:3" ht="14.25">
      <c r="B10" s="1" t="s">
        <v>11</v>
      </c>
      <c r="C10" s="1" t="s">
        <v>12</v>
      </c>
    </row>
    <row r="12" spans="2:12" ht="19.5" customHeight="1">
      <c r="B12" s="30"/>
      <c r="C12" s="42" t="s">
        <v>14</v>
      </c>
      <c r="D12" s="43" t="s">
        <v>15</v>
      </c>
      <c r="E12" s="43" t="s">
        <v>16</v>
      </c>
      <c r="F12" s="43" t="s">
        <v>17</v>
      </c>
      <c r="G12" s="43" t="s">
        <v>18</v>
      </c>
      <c r="H12" s="43" t="s">
        <v>19</v>
      </c>
      <c r="I12" s="43" t="s">
        <v>20</v>
      </c>
      <c r="J12" s="43" t="s">
        <v>21</v>
      </c>
      <c r="K12" s="43" t="s">
        <v>22</v>
      </c>
      <c r="L12" s="44" t="s">
        <v>23</v>
      </c>
    </row>
    <row r="13" spans="2:12" ht="19.5" customHeight="1">
      <c r="B13" s="14" t="s">
        <v>60</v>
      </c>
      <c r="C13" s="47">
        <f>Data!B13/Data!B103</f>
        <v>0.2233335815957107</v>
      </c>
      <c r="D13" s="48">
        <f>Data!C13/Data!C103</f>
        <v>0.2254401305061552</v>
      </c>
      <c r="E13" s="48">
        <f>Data!D13/Data!D103</f>
        <v>0.22187900912637887</v>
      </c>
      <c r="F13" s="48">
        <f>Data!E13/Data!E103</f>
        <v>0.22450078726977796</v>
      </c>
      <c r="G13" s="48">
        <f>Data!F13/Data!F103</f>
        <v>0.231368092951532</v>
      </c>
      <c r="H13" s="48">
        <f>Data!G13/Data!G103</f>
        <v>0.23502797943145118</v>
      </c>
      <c r="I13" s="48">
        <f>Data!H13/Data!H103</f>
        <v>0.23675187778079002</v>
      </c>
      <c r="J13" s="48">
        <f>Data!I13/Data!I103</f>
        <v>0.23978552667611597</v>
      </c>
      <c r="K13" s="48">
        <f>Data!J13/Data!J103</f>
        <v>0.25442113701109337</v>
      </c>
      <c r="L13" s="49">
        <f>Data!K13/Data!K103</f>
        <v>0.24592887857353207</v>
      </c>
    </row>
    <row r="14" spans="2:12" ht="19.5" customHeight="1">
      <c r="B14" s="15" t="s">
        <v>27</v>
      </c>
      <c r="C14" s="23">
        <f>Data!B16/Data!B104</f>
        <v>0.25494650269545044</v>
      </c>
      <c r="D14" s="18">
        <f>Data!C16/Data!C104</f>
        <v>0.25798720141804093</v>
      </c>
      <c r="E14" s="18">
        <f>Data!D16/Data!D104</f>
        <v>0.25254234890880545</v>
      </c>
      <c r="F14" s="18">
        <f>Data!E16/Data!E104</f>
        <v>0.257275025301422</v>
      </c>
      <c r="G14" s="18">
        <f>Data!F16/Data!F104</f>
        <v>0.2619798948139272</v>
      </c>
      <c r="H14" s="18">
        <f>Data!G16/Data!G104</f>
        <v>0.26780707516992347</v>
      </c>
      <c r="I14" s="18">
        <f>Data!H16/Data!H104</f>
        <v>0.2668749428003295</v>
      </c>
      <c r="J14" s="18">
        <f>Data!I16/Data!I104</f>
        <v>0.2667336441086642</v>
      </c>
      <c r="K14" s="18">
        <f>Data!J16/Data!J104</f>
        <v>0.2720917761519899</v>
      </c>
      <c r="L14" s="24">
        <f>Data!K16/Data!K104</f>
        <v>0.2702962552553531</v>
      </c>
    </row>
    <row r="15" spans="2:12" ht="19.5" customHeight="1">
      <c r="B15" s="15" t="s">
        <v>28</v>
      </c>
      <c r="C15" s="23">
        <f>Data!B17/Data!B105</f>
        <v>0.3012350138854395</v>
      </c>
      <c r="D15" s="18">
        <f>Data!C17/Data!C105</f>
        <v>0.3042126127768158</v>
      </c>
      <c r="E15" s="18">
        <f>Data!D17/Data!D105</f>
        <v>0.29952668364558255</v>
      </c>
      <c r="F15" s="18">
        <f>Data!E17/Data!E105</f>
        <v>0.28312924551877683</v>
      </c>
      <c r="G15" s="18">
        <f>Data!F17/Data!F105</f>
        <v>0.2855824102047667</v>
      </c>
      <c r="H15" s="18">
        <f>Data!G17/Data!G105</f>
        <v>0.28420275099319237</v>
      </c>
      <c r="I15" s="18">
        <f>Data!H17/Data!H105</f>
        <v>0.2903228744478346</v>
      </c>
      <c r="J15" s="18">
        <f>Data!I17/Data!I105</f>
        <v>0.2905722505579931</v>
      </c>
      <c r="K15" s="18">
        <f>Data!J17/Data!J105</f>
        <v>0.29673480641222577</v>
      </c>
      <c r="L15" s="24">
        <f>Data!K17/Data!K105</f>
        <v>0.2794801847636899</v>
      </c>
    </row>
    <row r="16" spans="2:12" ht="19.5" customHeight="1">
      <c r="B16" s="15" t="s">
        <v>29</v>
      </c>
      <c r="C16" s="23">
        <f>Data!B18/Data!B106</f>
        <v>0.19647115694489203</v>
      </c>
      <c r="D16" s="18">
        <f>Data!C18/Data!C106</f>
        <v>0.20257897927212326</v>
      </c>
      <c r="E16" s="18">
        <f>Data!D18/Data!D106</f>
        <v>0.2173188499965601</v>
      </c>
      <c r="F16" s="18">
        <f>Data!E18/Data!E106</f>
        <v>0.213711034069133</v>
      </c>
      <c r="G16" s="18">
        <f>Data!F18/Data!F106</f>
        <v>0.22339274928714903</v>
      </c>
      <c r="H16" s="18">
        <f>Data!G18/Data!G106</f>
        <v>0.23540346091096312</v>
      </c>
      <c r="I16" s="18">
        <f>Data!H18/Data!H106</f>
        <v>0.23750476674717172</v>
      </c>
      <c r="J16" s="18">
        <f>Data!I18/Data!I106</f>
        <v>0.23975350306266882</v>
      </c>
      <c r="K16" s="18">
        <f>Data!J18/Data!J106</f>
        <v>0.22964668822413403</v>
      </c>
      <c r="L16" s="24">
        <f>Data!K18/Data!K106</f>
        <v>0.2400848887325707</v>
      </c>
    </row>
    <row r="17" spans="2:12" ht="19.5" customHeight="1">
      <c r="B17" s="15" t="s">
        <v>61</v>
      </c>
      <c r="C17" s="23">
        <f>Data!B19/Data!B107</f>
        <v>0.20545519867216044</v>
      </c>
      <c r="D17" s="18">
        <f>Data!C19/Data!C107</f>
        <v>0.2039374368969201</v>
      </c>
      <c r="E17" s="18">
        <f>Data!D19/Data!D107</f>
        <v>0.19800394446827288</v>
      </c>
      <c r="F17" s="18">
        <f>Data!E19/Data!E107</f>
        <v>0.19987687182212252</v>
      </c>
      <c r="G17" s="18">
        <f>Data!F19/Data!F107</f>
        <v>0.2017386842774274</v>
      </c>
      <c r="H17" s="18">
        <f>Data!G19/Data!G107</f>
        <v>0.20187417785850356</v>
      </c>
      <c r="I17" s="18">
        <f>Data!H19/Data!H107</f>
        <v>0.20374852685484168</v>
      </c>
      <c r="J17" s="18">
        <f>Data!I19/Data!I107</f>
        <v>0.2087330718147791</v>
      </c>
      <c r="K17" s="18">
        <f>Data!J19/Data!J107</f>
        <v>0.2128584275143837</v>
      </c>
      <c r="L17" s="24">
        <f>Data!K19/Data!K107</f>
        <v>0.21173728671386427</v>
      </c>
    </row>
    <row r="18" spans="2:12" ht="19.5" customHeight="1">
      <c r="B18" s="15" t="s">
        <v>31</v>
      </c>
      <c r="C18" s="23">
        <f>Data!B20/Data!B108</f>
        <v>0.20698947820485292</v>
      </c>
      <c r="D18" s="18">
        <f>Data!C20/Data!C108</f>
        <v>0.2706645223809818</v>
      </c>
      <c r="E18" s="18">
        <f>Data!D20/Data!D108</f>
        <v>0.23318142979208203</v>
      </c>
      <c r="F18" s="18">
        <f>Data!E20/Data!E108</f>
        <v>0.2530815539867469</v>
      </c>
      <c r="G18" s="18">
        <f>Data!F20/Data!F108</f>
        <v>0.29578013123966757</v>
      </c>
      <c r="H18" s="18">
        <f>Data!G20/Data!G108</f>
        <v>0.461528299186419</v>
      </c>
      <c r="I18" s="18">
        <f>Data!H20/Data!H108</f>
        <v>0.4162215910489345</v>
      </c>
      <c r="J18" s="18">
        <f>Data!I20/Data!I108</f>
        <v>0.32703283030117125</v>
      </c>
      <c r="K18" s="18">
        <f>Data!J20/Data!J108</f>
        <v>0.6733952361727896</v>
      </c>
      <c r="L18" s="24">
        <f>Data!K20/Data!K108</f>
        <v>0.47812967452416566</v>
      </c>
    </row>
    <row r="19" spans="2:12" ht="19.5" customHeight="1">
      <c r="B19" s="15" t="s">
        <v>32</v>
      </c>
      <c r="C19" s="23">
        <f>Data!B21/Data!B109</f>
        <v>0.15868592448683855</v>
      </c>
      <c r="D19" s="18">
        <f>Data!C21/Data!C109</f>
        <v>0.1447503595644134</v>
      </c>
      <c r="E19" s="18">
        <f>Data!D21/Data!D109</f>
        <v>0.1271997584927104</v>
      </c>
      <c r="F19" s="18">
        <f>Data!E21/Data!E109</f>
        <v>0.15016224887884203</v>
      </c>
      <c r="G19" s="18">
        <f>Data!F21/Data!F109</f>
        <v>0.1528616543852845</v>
      </c>
      <c r="H19" s="18">
        <f>Data!G21/Data!G109</f>
        <v>0.17019433564326605</v>
      </c>
      <c r="I19" s="18">
        <f>Data!H21/Data!H109</f>
        <v>0.16577080590902443</v>
      </c>
      <c r="J19" s="18">
        <f>Data!I21/Data!I109</f>
        <v>0.18417839129280594</v>
      </c>
      <c r="K19" s="18">
        <f>Data!J21/Data!J109</f>
        <v>0.1851627213807923</v>
      </c>
      <c r="L19" s="24">
        <f>Data!K21/Data!K109</f>
        <v>0.1931616086283059</v>
      </c>
    </row>
    <row r="20" spans="2:12" ht="19.5" customHeight="1">
      <c r="B20" s="15" t="s">
        <v>33</v>
      </c>
      <c r="C20" s="23">
        <f>Data!B22/Data!B110</f>
        <v>0.19484242755564696</v>
      </c>
      <c r="D20" s="18">
        <f>Data!C22/Data!C110</f>
        <v>0.2169350994471198</v>
      </c>
      <c r="E20" s="18">
        <f>Data!D22/Data!D110</f>
        <v>0.22599783009572882</v>
      </c>
      <c r="F20" s="18">
        <f>Data!E22/Data!E110</f>
        <v>0.2392586415723681</v>
      </c>
      <c r="G20" s="18">
        <f>Data!F22/Data!F110</f>
        <v>0.23427468000985277</v>
      </c>
      <c r="H20" s="18">
        <f>Data!G22/Data!G110</f>
        <v>0.24455386322459843</v>
      </c>
      <c r="I20" s="18">
        <f>Data!H22/Data!H110</f>
        <v>0.25191198440730955</v>
      </c>
      <c r="J20" s="18">
        <f>Data!I22/Data!I110</f>
        <v>0.2658783093773137</v>
      </c>
      <c r="K20" s="18">
        <f>Data!J22/Data!J110</f>
        <v>0.27691590089958773</v>
      </c>
      <c r="L20" s="24">
        <f>Data!K22/Data!K110</f>
        <v>0.271147772082544</v>
      </c>
    </row>
    <row r="21" spans="2:12" ht="19.5" customHeight="1">
      <c r="B21" s="16" t="s">
        <v>34</v>
      </c>
      <c r="C21" s="25">
        <f>Data!B23/Data!B111</f>
        <v>0.2274881788276569</v>
      </c>
      <c r="D21" s="19">
        <f>Data!C23/Data!C111</f>
        <v>0.22695070209540358</v>
      </c>
      <c r="E21" s="19">
        <f>Data!D23/Data!D111</f>
        <v>0.22616796864823424</v>
      </c>
      <c r="F21" s="19">
        <f>Data!E23/Data!E111</f>
        <v>0.2279875556976222</v>
      </c>
      <c r="G21" s="19">
        <f>Data!F23/Data!F111</f>
        <v>0.22830681463653787</v>
      </c>
      <c r="H21" s="19">
        <f>Data!G23/Data!G111</f>
        <v>0.2320283185097804</v>
      </c>
      <c r="I21" s="19">
        <f>Data!H23/Data!H111</f>
        <v>0.2378603133744367</v>
      </c>
      <c r="J21" s="19">
        <f>Data!I23/Data!I111</f>
        <v>0.24321373315635855</v>
      </c>
      <c r="K21" s="19">
        <f>Data!J23/Data!J111</f>
        <v>0.24208463205518957</v>
      </c>
      <c r="L21" s="26">
        <f>Data!K23/Data!K111</f>
        <v>0.24626227540912324</v>
      </c>
    </row>
    <row r="22" spans="2:12" ht="19.5" customHeight="1">
      <c r="B22" s="15" t="s">
        <v>35</v>
      </c>
      <c r="C22" s="23">
        <f>Data!B24/Data!B112</f>
        <v>0.21847540866025478</v>
      </c>
      <c r="D22" s="18">
        <f>Data!C24/Data!C112</f>
        <v>0.20869863903119462</v>
      </c>
      <c r="E22" s="18">
        <f>Data!D24/Data!D112</f>
        <v>0.19725909170394354</v>
      </c>
      <c r="F22" s="18">
        <f>Data!E24/Data!E112</f>
        <v>0.2000458637985013</v>
      </c>
      <c r="G22" s="18">
        <f>Data!F24/Data!F112</f>
        <v>0.20408060727040644</v>
      </c>
      <c r="H22" s="18">
        <f>Data!G24/Data!G112</f>
        <v>0.20648389988958218</v>
      </c>
      <c r="I22" s="18">
        <f>Data!H24/Data!H112</f>
        <v>0.21091776435203607</v>
      </c>
      <c r="J22" s="18">
        <f>Data!I24/Data!I112</f>
        <v>0.2189014225045328</v>
      </c>
      <c r="K22" s="18">
        <f>Data!J24/Data!J112</f>
        <v>0.2146538675023759</v>
      </c>
      <c r="L22" s="24">
        <f>Data!K24/Data!K112</f>
        <v>0.20997833358425355</v>
      </c>
    </row>
    <row r="23" spans="2:12" ht="19.5" customHeight="1">
      <c r="B23" s="15" t="s">
        <v>36</v>
      </c>
      <c r="C23" s="23">
        <f>Data!B25/Data!B113</f>
        <v>0.18051776766533706</v>
      </c>
      <c r="D23" s="18">
        <f>Data!C25/Data!C113</f>
        <v>0.1707593711829185</v>
      </c>
      <c r="E23" s="18">
        <f>Data!D25/Data!D113</f>
        <v>0.17557315919531044</v>
      </c>
      <c r="F23" s="18">
        <f>Data!E25/Data!E113</f>
        <v>0.16269286901686555</v>
      </c>
      <c r="G23" s="18">
        <f>Data!F25/Data!F113</f>
        <v>0.22710364579925202</v>
      </c>
      <c r="H23" s="18">
        <f>Data!G25/Data!G113</f>
        <v>0.17843650244765658</v>
      </c>
      <c r="I23" s="18">
        <f>Data!H25/Data!H113</f>
        <v>0.17787305460161204</v>
      </c>
      <c r="J23" s="18">
        <f>Data!I25/Data!I113</f>
        <v>0.17814599655429672</v>
      </c>
      <c r="K23" s="18">
        <f>Data!J25/Data!J113</f>
        <v>0.18506963883534977</v>
      </c>
      <c r="L23" s="24">
        <f>Data!K25/Data!K113</f>
        <v>0.18411988507060073</v>
      </c>
    </row>
    <row r="24" spans="2:12" ht="19.5" customHeight="1">
      <c r="B24" s="15" t="s">
        <v>37</v>
      </c>
      <c r="C24" s="23">
        <f>Data!B26/Data!B114</f>
        <v>0.2477880845139141</v>
      </c>
      <c r="D24" s="18">
        <f>Data!C26/Data!C114</f>
        <v>0.25295546465270047</v>
      </c>
      <c r="E24" s="18">
        <f>Data!D26/Data!D114</f>
        <v>0.2583309614618318</v>
      </c>
      <c r="F24" s="18">
        <f>Data!E26/Data!E114</f>
        <v>0.253308544460457</v>
      </c>
      <c r="G24" s="18">
        <f>Data!F26/Data!F114</f>
        <v>0.2533094069159416</v>
      </c>
      <c r="H24" s="18">
        <f>Data!G26/Data!G114</f>
        <v>0.25957621658913704</v>
      </c>
      <c r="I24" s="18">
        <f>Data!H26/Data!H114</f>
        <v>0.26374971012991116</v>
      </c>
      <c r="J24" s="18">
        <f>Data!I26/Data!I114</f>
        <v>0.269027850663468</v>
      </c>
      <c r="K24" s="18">
        <f>Data!J26/Data!J114</f>
        <v>0.28226835895472036</v>
      </c>
      <c r="L24" s="24">
        <f>Data!K26/Data!K114</f>
        <v>0.2807998363705428</v>
      </c>
    </row>
    <row r="25" spans="2:12" ht="19.5" customHeight="1">
      <c r="B25" s="15" t="s">
        <v>38</v>
      </c>
      <c r="C25" s="23">
        <f>Data!B27/Data!B115</f>
        <v>0.2160553881046883</v>
      </c>
      <c r="D25" s="18">
        <f>Data!C27/Data!C115</f>
        <v>0.2156222789890381</v>
      </c>
      <c r="E25" s="18">
        <f>Data!D27/Data!D115</f>
        <v>0.21545502951205972</v>
      </c>
      <c r="F25" s="18">
        <f>Data!E27/Data!E115</f>
        <v>0.22131160852031287</v>
      </c>
      <c r="G25" s="18">
        <f>Data!F27/Data!F115</f>
        <v>0.22884813724750333</v>
      </c>
      <c r="H25" s="18">
        <f>Data!G27/Data!G115</f>
        <v>0.2147455189088275</v>
      </c>
      <c r="I25" s="18">
        <f>Data!H27/Data!H115</f>
        <v>0.20352045536733246</v>
      </c>
      <c r="J25" s="18">
        <f>Data!I27/Data!I115</f>
        <v>0.2117353710384202</v>
      </c>
      <c r="K25" s="18">
        <f>Data!J27/Data!J115</f>
        <v>0.2180114797391765</v>
      </c>
      <c r="L25" s="24">
        <f>Data!K27/Data!K115</f>
        <v>0.18518911160765253</v>
      </c>
    </row>
    <row r="26" spans="2:12" ht="19.5" customHeight="1">
      <c r="B26" s="15" t="s">
        <v>39</v>
      </c>
      <c r="C26" s="23">
        <f>Data!B28/Data!B116</f>
        <v>0.22643169591231335</v>
      </c>
      <c r="D26" s="18">
        <f>Data!C28/Data!C116</f>
        <v>0.2040459638184925</v>
      </c>
      <c r="E26" s="18">
        <f>Data!D28/Data!D116</f>
        <v>0.1938625038136886</v>
      </c>
      <c r="F26" s="18">
        <f>Data!E28/Data!E116</f>
        <v>0.20979810639433158</v>
      </c>
      <c r="G26" s="18">
        <f>Data!F28/Data!F116</f>
        <v>0.21641047287394327</v>
      </c>
      <c r="H26" s="18">
        <f>Data!G28/Data!G116</f>
        <v>0.21728535819277242</v>
      </c>
      <c r="I26" s="18">
        <f>Data!H28/Data!H116</f>
        <v>0.23539158056924556</v>
      </c>
      <c r="J26" s="18">
        <f>Data!I28/Data!I116</f>
        <v>0.24221879506489344</v>
      </c>
      <c r="K26" s="18">
        <f>Data!J28/Data!J116</f>
        <v>0.24979268141567615</v>
      </c>
      <c r="L26" s="24">
        <f>Data!K28/Data!K116</f>
        <v>0.2603101701846551</v>
      </c>
    </row>
    <row r="27" spans="2:12" ht="19.5" customHeight="1">
      <c r="B27" s="15" t="s">
        <v>41</v>
      </c>
      <c r="C27" s="23">
        <f>Data!B30/Data!B117</f>
        <v>0.21776978622598966</v>
      </c>
      <c r="D27" s="18">
        <f>Data!C30/Data!C117</f>
        <v>0.2252088977068946</v>
      </c>
      <c r="E27" s="18">
        <f>Data!D30/Data!D117</f>
        <v>0.20963748393437664</v>
      </c>
      <c r="F27" s="18">
        <f>Data!E30/Data!E117</f>
        <v>0.2065605838317722</v>
      </c>
      <c r="G27" s="18">
        <f>Data!F30/Data!F117</f>
        <v>0.21410901256994713</v>
      </c>
      <c r="H27" s="18">
        <f>Data!G30/Data!G117</f>
        <v>0.22232109816913073</v>
      </c>
      <c r="I27" s="18">
        <f>Data!H30/Data!H117</f>
        <v>0.22505047175641713</v>
      </c>
      <c r="J27" s="18">
        <f>Data!I30/Data!I117</f>
        <v>0.23158694608862582</v>
      </c>
      <c r="K27" s="18">
        <f>Data!J30/Data!J117</f>
        <v>0.22488323638532381</v>
      </c>
      <c r="L27" s="24">
        <f>Data!K30/Data!K117</f>
        <v>0.22585960057266713</v>
      </c>
    </row>
    <row r="28" spans="2:12" ht="19.5" customHeight="1">
      <c r="B28" s="15" t="s">
        <v>42</v>
      </c>
      <c r="C28" s="23">
        <f>Data!B31/Data!B118</f>
        <v>0.2494803765741533</v>
      </c>
      <c r="D28" s="18">
        <f>Data!C31/Data!C118</f>
        <v>0.25587820315763754</v>
      </c>
      <c r="E28" s="18">
        <f>Data!D31/Data!D118</f>
        <v>0.2540807609724563</v>
      </c>
      <c r="F28" s="18">
        <f>Data!E31/Data!E118</f>
        <v>0.2661268949941811</v>
      </c>
      <c r="G28" s="18">
        <f>Data!F31/Data!F118</f>
        <v>0.2669665222240506</v>
      </c>
      <c r="H28" s="18">
        <f>Data!G31/Data!G118</f>
        <v>0.2683427914661303</v>
      </c>
      <c r="I28" s="18">
        <f>Data!H31/Data!H118</f>
        <v>0.2732669833893956</v>
      </c>
      <c r="J28" s="18">
        <f>Data!I31/Data!I118</f>
        <v>0.27319275508578106</v>
      </c>
      <c r="K28" s="18">
        <f>Data!J31/Data!J118</f>
        <v>0.26024474666058084</v>
      </c>
      <c r="L28" s="24">
        <f>Data!K31/Data!K118</f>
        <v>0.2655913750141579</v>
      </c>
    </row>
    <row r="29" spans="2:12" ht="19.5" customHeight="1">
      <c r="B29" s="17" t="s">
        <v>43</v>
      </c>
      <c r="C29" s="27">
        <f>Data!B32/Data!B119</f>
        <v>0.16233766876950673</v>
      </c>
      <c r="D29" s="28">
        <f>Data!C32/Data!C119</f>
        <v>0.16768142322170862</v>
      </c>
      <c r="E29" s="28">
        <f>Data!D32/Data!D119</f>
        <v>0.1703230100275091</v>
      </c>
      <c r="F29" s="28">
        <f>Data!E32/Data!E119</f>
        <v>0.17454692957237636</v>
      </c>
      <c r="G29" s="28">
        <f>Data!F32/Data!F119</f>
        <v>0.18191540705197703</v>
      </c>
      <c r="H29" s="28">
        <f>Data!G32/Data!G119</f>
        <v>0.19007804943054013</v>
      </c>
      <c r="I29" s="28">
        <f>Data!H32/Data!H119</f>
        <v>0.18628902417990983</v>
      </c>
      <c r="J29" s="28">
        <f>Data!I32/Data!I119</f>
        <v>0.18463270261295542</v>
      </c>
      <c r="K29" s="28">
        <f>Data!J32/Data!J119</f>
        <v>0.18478607632731814</v>
      </c>
      <c r="L29" s="45"/>
    </row>
    <row r="30" ht="15">
      <c r="B30" s="6" t="s">
        <v>63</v>
      </c>
    </row>
    <row r="31" ht="14.25">
      <c r="B31" s="1"/>
    </row>
    <row r="32" spans="2:3" ht="14.25">
      <c r="B32" s="1" t="s">
        <v>44</v>
      </c>
      <c r="C32" s="1" t="s">
        <v>46</v>
      </c>
    </row>
    <row r="34" spans="2:3" ht="14.25">
      <c r="B34" s="1" t="s">
        <v>5</v>
      </c>
      <c r="C34" s="1" t="s">
        <v>6</v>
      </c>
    </row>
    <row r="35" spans="2:3" ht="14.25">
      <c r="B35" s="1" t="s">
        <v>7</v>
      </c>
      <c r="C35" s="1" t="s">
        <v>8</v>
      </c>
    </row>
    <row r="36" spans="2:3" ht="14.25">
      <c r="B36" s="1" t="s">
        <v>9</v>
      </c>
      <c r="C36" s="1" t="s">
        <v>48</v>
      </c>
    </row>
    <row r="37" spans="2:3" ht="14.25">
      <c r="B37" s="1" t="s">
        <v>11</v>
      </c>
      <c r="C37" s="1" t="s">
        <v>12</v>
      </c>
    </row>
    <row r="39" spans="2:12" ht="18">
      <c r="B39" s="30"/>
      <c r="C39" s="42" t="s">
        <v>14</v>
      </c>
      <c r="D39" s="43" t="s">
        <v>15</v>
      </c>
      <c r="E39" s="43" t="s">
        <v>16</v>
      </c>
      <c r="F39" s="43" t="s">
        <v>17</v>
      </c>
      <c r="G39" s="43" t="s">
        <v>18</v>
      </c>
      <c r="H39" s="43" t="s">
        <v>19</v>
      </c>
      <c r="I39" s="43" t="s">
        <v>20</v>
      </c>
      <c r="J39" s="43" t="s">
        <v>21</v>
      </c>
      <c r="K39" s="43" t="s">
        <v>22</v>
      </c>
      <c r="L39" s="44" t="s">
        <v>23</v>
      </c>
    </row>
    <row r="40" spans="2:12" ht="18">
      <c r="B40" s="14" t="s">
        <v>60</v>
      </c>
      <c r="C40" s="47">
        <f>Data!B43/Data!B103</f>
        <v>0.17430107720189467</v>
      </c>
      <c r="D40" s="48">
        <f>Data!C43/Data!C103</f>
        <v>0.16974335792501222</v>
      </c>
      <c r="E40" s="48">
        <f>Data!D43/Data!D103</f>
        <v>0.1629689808947144</v>
      </c>
      <c r="F40" s="48">
        <f>Data!E43/Data!E103</f>
        <v>0.16186250224611884</v>
      </c>
      <c r="G40" s="48">
        <f>Data!F43/Data!F103</f>
        <v>0.16382587114697547</v>
      </c>
      <c r="H40" s="48">
        <f>Data!G43/Data!G103</f>
        <v>0.1676323436095015</v>
      </c>
      <c r="I40" s="48">
        <f>Data!H43/Data!H103</f>
        <v>0.15873524185195928</v>
      </c>
      <c r="J40" s="48">
        <f>Data!I43/Data!I103</f>
        <v>0.17130384232878576</v>
      </c>
      <c r="K40" s="48">
        <f>Data!J43/Data!J103</f>
        <v>0.1662019496221335</v>
      </c>
      <c r="L40" s="49">
        <f>Data!K43/Data!K103</f>
        <v>0.14368315406201024</v>
      </c>
    </row>
    <row r="41" spans="2:12" ht="18">
      <c r="B41" s="15" t="s">
        <v>27</v>
      </c>
      <c r="C41" s="23">
        <f>Data!B46/Data!B104</f>
        <v>0.18637598748419784</v>
      </c>
      <c r="D41" s="18">
        <f>Data!C46/Data!C104</f>
        <v>0.17508707895953152</v>
      </c>
      <c r="E41" s="18">
        <f>Data!D46/Data!D104</f>
        <v>0.17243655324906768</v>
      </c>
      <c r="F41" s="18">
        <f>Data!E46/Data!E104</f>
        <v>0.17227149003424358</v>
      </c>
      <c r="G41" s="18">
        <f>Data!F46/Data!F104</f>
        <v>0.1921576459623194</v>
      </c>
      <c r="H41" s="18">
        <f>Data!G46/Data!G104</f>
        <v>0.15642402930025462</v>
      </c>
      <c r="I41" s="18">
        <f>Data!H46/Data!H104</f>
        <v>0.17728569883437473</v>
      </c>
      <c r="J41" s="18">
        <f>Data!I46/Data!I104</f>
        <v>0.18099582060761935</v>
      </c>
      <c r="K41" s="18">
        <f>Data!J46/Data!J104</f>
        <v>0.22267591067529782</v>
      </c>
      <c r="L41" s="24">
        <f>Data!K46/Data!K104</f>
        <v>0.18364403741485513</v>
      </c>
    </row>
    <row r="42" spans="2:12" ht="18">
      <c r="B42" s="15" t="s">
        <v>28</v>
      </c>
      <c r="C42" s="23">
        <f>Data!B47/Data!B105</f>
        <v>0.1497030999525863</v>
      </c>
      <c r="D42" s="18">
        <f>Data!C47/Data!C105</f>
        <v>0.1386471338740545</v>
      </c>
      <c r="E42" s="18">
        <f>Data!D47/Data!D105</f>
        <v>0.14161113630813243</v>
      </c>
      <c r="F42" s="18">
        <f>Data!E47/Data!E105</f>
        <v>0.144114773837381</v>
      </c>
      <c r="G42" s="18">
        <f>Data!F47/Data!F105</f>
        <v>0.14592774420946628</v>
      </c>
      <c r="H42" s="18">
        <f>Data!G47/Data!G105</f>
        <v>0.16202511429198857</v>
      </c>
      <c r="I42" s="18">
        <f>Data!H47/Data!H105</f>
        <v>0.15398697572749215</v>
      </c>
      <c r="J42" s="18">
        <f>Data!I47/Data!I105</f>
        <v>0.14772601902692795</v>
      </c>
      <c r="K42" s="18">
        <f>Data!J47/Data!J105</f>
        <v>0.14125014770176061</v>
      </c>
      <c r="L42" s="24">
        <f>Data!K47/Data!K105</f>
        <v>0.11441458026509572</v>
      </c>
    </row>
    <row r="43" spans="2:12" ht="18">
      <c r="B43" s="15" t="s">
        <v>29</v>
      </c>
      <c r="C43" s="23">
        <f>Data!B48/Data!B106</f>
        <v>0.1102400902352562</v>
      </c>
      <c r="D43" s="18">
        <f>Data!C48/Data!C106</f>
        <v>0.09609768002078298</v>
      </c>
      <c r="E43" s="18">
        <f>Data!D48/Data!D106</f>
        <v>0.1014547038993403</v>
      </c>
      <c r="F43" s="18">
        <f>Data!E48/Data!E106</f>
        <v>0.13073974927224588</v>
      </c>
      <c r="G43" s="18">
        <f>Data!F48/Data!F106</f>
        <v>0.1537159552203166</v>
      </c>
      <c r="H43" s="18">
        <f>Data!G48/Data!G106</f>
        <v>0.147309369065768</v>
      </c>
      <c r="I43" s="18">
        <f>Data!H48/Data!H106</f>
        <v>0.14649802974450235</v>
      </c>
      <c r="J43" s="18">
        <f>Data!I48/Data!I106</f>
        <v>0.15259569681123947</v>
      </c>
      <c r="K43" s="18">
        <f>Data!J48/Data!J106</f>
        <v>0.17169806818046227</v>
      </c>
      <c r="L43" s="24">
        <f>Data!K48/Data!K106</f>
        <v>0.15193533195428885</v>
      </c>
    </row>
    <row r="44" spans="2:12" ht="18">
      <c r="B44" s="15" t="s">
        <v>61</v>
      </c>
      <c r="C44" s="23">
        <f>Data!B49/Data!B107</f>
        <v>0.2011360081027909</v>
      </c>
      <c r="D44" s="18">
        <f>Data!C49/Data!C107</f>
        <v>0.19644806555494582</v>
      </c>
      <c r="E44" s="18">
        <f>Data!D49/Data!D107</f>
        <v>0.1813929560894392</v>
      </c>
      <c r="F44" s="18">
        <f>Data!E49/Data!E107</f>
        <v>0.1716458554369275</v>
      </c>
      <c r="G44" s="18">
        <f>Data!F49/Data!F107</f>
        <v>0.174536127906566</v>
      </c>
      <c r="H44" s="18">
        <f>Data!G49/Data!G107</f>
        <v>0.1840710396744569</v>
      </c>
      <c r="I44" s="18">
        <f>Data!H49/Data!H107</f>
        <v>0.1746613747945524</v>
      </c>
      <c r="J44" s="18">
        <f>Data!I49/Data!I107</f>
        <v>0.1869363974687074</v>
      </c>
      <c r="K44" s="18">
        <f>Data!J49/Data!J107</f>
        <v>0.16689453870536294</v>
      </c>
      <c r="L44" s="24">
        <f>Data!K49/Data!K107</f>
        <v>0.14702580210556745</v>
      </c>
    </row>
    <row r="45" spans="2:12" ht="18">
      <c r="B45" s="15" t="s">
        <v>31</v>
      </c>
      <c r="C45" s="23">
        <f>Data!B50/Data!B108</f>
        <v>0.17089327893493667</v>
      </c>
      <c r="D45" s="18">
        <f>Data!C50/Data!C108</f>
        <v>0.2102327787055937</v>
      </c>
      <c r="E45" s="18">
        <f>Data!D50/Data!D108</f>
        <v>0.1825975505553973</v>
      </c>
      <c r="F45" s="18">
        <f>Data!E50/Data!E108</f>
        <v>0.15723504699207413</v>
      </c>
      <c r="G45" s="18">
        <f>Data!F50/Data!F108</f>
        <v>0.13091805702098366</v>
      </c>
      <c r="H45" s="18">
        <f>Data!G50/Data!G108</f>
        <v>0.1330408551957989</v>
      </c>
      <c r="I45" s="18">
        <f>Data!H50/Data!H108</f>
        <v>0.11260700274182989</v>
      </c>
      <c r="J45" s="18">
        <f>Data!I50/Data!I108</f>
        <v>0.1253245659133425</v>
      </c>
      <c r="K45" s="18">
        <f>Data!J50/Data!J108</f>
        <v>0.12323763237166548</v>
      </c>
      <c r="L45" s="24">
        <f>Data!K50/Data!K108</f>
        <v>0.13486577898297092</v>
      </c>
    </row>
    <row r="46" spans="2:12" ht="18">
      <c r="B46" s="15" t="s">
        <v>32</v>
      </c>
      <c r="C46" s="23">
        <f>Data!B51/Data!B109</f>
        <v>0.07017851171234295</v>
      </c>
      <c r="D46" s="18">
        <f>Data!C51/Data!C109</f>
        <v>0.05991028011780015</v>
      </c>
      <c r="E46" s="18">
        <f>Data!D51/Data!D109</f>
        <v>0.06211709551968462</v>
      </c>
      <c r="F46" s="18">
        <f>Data!E51/Data!E109</f>
        <v>0.07518139060050315</v>
      </c>
      <c r="G46" s="18">
        <f>Data!F51/Data!F109</f>
        <v>0.0796165992575766</v>
      </c>
      <c r="H46" s="18">
        <f>Data!G51/Data!G109</f>
        <v>0.09266721904188008</v>
      </c>
      <c r="I46" s="18">
        <f>Data!H51/Data!H109</f>
        <v>0.1161693725318122</v>
      </c>
      <c r="J46" s="18">
        <f>Data!I51/Data!I109</f>
        <v>0.10685780019467304</v>
      </c>
      <c r="K46" s="18">
        <f>Data!J51/Data!J109</f>
        <v>0.10777042248639657</v>
      </c>
      <c r="L46" s="24">
        <f>Data!K51/Data!K109</f>
        <v>0.11303616162775132</v>
      </c>
    </row>
    <row r="47" spans="2:12" ht="18">
      <c r="B47" s="15" t="s">
        <v>33</v>
      </c>
      <c r="C47" s="23">
        <f>Data!B52/Data!B110</f>
        <v>0.10793265891208527</v>
      </c>
      <c r="D47" s="18">
        <f>Data!C52/Data!C110</f>
        <v>0.10208765759712937</v>
      </c>
      <c r="E47" s="18">
        <f>Data!D52/Data!D110</f>
        <v>0.09984818337607967</v>
      </c>
      <c r="F47" s="18">
        <f>Data!E52/Data!E110</f>
        <v>0.09998603915827443</v>
      </c>
      <c r="G47" s="18">
        <f>Data!F52/Data!F110</f>
        <v>0.09337473412814709</v>
      </c>
      <c r="H47" s="18">
        <f>Data!G52/Data!G110</f>
        <v>0.10521424794334111</v>
      </c>
      <c r="I47" s="18">
        <f>Data!H52/Data!H110</f>
        <v>0.1093219752060392</v>
      </c>
      <c r="J47" s="18">
        <f>Data!I52/Data!I110</f>
        <v>0.1256366641987286</v>
      </c>
      <c r="K47" s="18">
        <f>Data!J52/Data!J110</f>
        <v>0.13036887239295245</v>
      </c>
      <c r="L47" s="24">
        <f>Data!K52/Data!K110</f>
        <v>0.09359259568318246</v>
      </c>
    </row>
    <row r="48" spans="2:12" ht="18">
      <c r="B48" s="16" t="s">
        <v>34</v>
      </c>
      <c r="C48" s="25">
        <f>Data!B53/Data!B111</f>
        <v>0.18606606480362378</v>
      </c>
      <c r="D48" s="19">
        <f>Data!C53/Data!C111</f>
        <v>0.17265620362509812</v>
      </c>
      <c r="E48" s="19">
        <f>Data!D53/Data!D111</f>
        <v>0.1488715746223385</v>
      </c>
      <c r="F48" s="19">
        <f>Data!E53/Data!E111</f>
        <v>0.15928945862508279</v>
      </c>
      <c r="G48" s="19">
        <f>Data!F53/Data!F111</f>
        <v>0.1723465703971119</v>
      </c>
      <c r="H48" s="19">
        <f>Data!G53/Data!G111</f>
        <v>0.16493625624473685</v>
      </c>
      <c r="I48" s="19">
        <f>Data!H53/Data!H111</f>
        <v>0.14263703683659085</v>
      </c>
      <c r="J48" s="19">
        <f>Data!I53/Data!I111</f>
        <v>0.16264481060798716</v>
      </c>
      <c r="K48" s="19">
        <f>Data!J53/Data!J111</f>
        <v>0.17299406833075748</v>
      </c>
      <c r="L48" s="26">
        <f>Data!K53/Data!K111</f>
        <v>0.13843896768870084</v>
      </c>
    </row>
    <row r="49" spans="2:12" ht="18">
      <c r="B49" s="15" t="s">
        <v>35</v>
      </c>
      <c r="C49" s="23">
        <f>Data!B54/Data!B112</f>
        <v>0.199316858360433</v>
      </c>
      <c r="D49" s="18">
        <f>Data!C54/Data!C112</f>
        <v>0.1896838927589534</v>
      </c>
      <c r="E49" s="18">
        <f>Data!D54/Data!D112</f>
        <v>0.18387044004580402</v>
      </c>
      <c r="F49" s="18">
        <f>Data!E54/Data!E112</f>
        <v>0.1810697171685816</v>
      </c>
      <c r="G49" s="18">
        <f>Data!F54/Data!F112</f>
        <v>0.18638937548376583</v>
      </c>
      <c r="H49" s="18">
        <f>Data!G54/Data!G112</f>
        <v>0.18097751550844743</v>
      </c>
      <c r="I49" s="18">
        <f>Data!H54/Data!H112</f>
        <v>0.17950976221633685</v>
      </c>
      <c r="J49" s="18">
        <f>Data!I54/Data!I112</f>
        <v>0.17587826573698878</v>
      </c>
      <c r="K49" s="18">
        <f>Data!J54/Data!J112</f>
        <v>0.1819229754151424</v>
      </c>
      <c r="L49" s="24">
        <f>Data!K54/Data!K112</f>
        <v>0.1788611712955993</v>
      </c>
    </row>
    <row r="50" spans="2:12" ht="18">
      <c r="B50" s="15" t="s">
        <v>36</v>
      </c>
      <c r="C50" s="23">
        <f>Data!B55/Data!B113</f>
        <v>0.18431127055594346</v>
      </c>
      <c r="D50" s="18">
        <f>Data!C55/Data!C113</f>
        <v>0.1629652543134673</v>
      </c>
      <c r="E50" s="18">
        <f>Data!D55/Data!D113</f>
        <v>0.2121468608249719</v>
      </c>
      <c r="F50" s="18">
        <f>Data!E55/Data!E113</f>
        <v>0.20772490654096198</v>
      </c>
      <c r="G50" s="18">
        <f>Data!F55/Data!F113</f>
        <v>0.1893142796740274</v>
      </c>
      <c r="H50" s="18">
        <f>Data!G55/Data!G113</f>
        <v>0.21308025704701125</v>
      </c>
      <c r="I50" s="18">
        <f>Data!H55/Data!H113</f>
        <v>0.19194362370042334</v>
      </c>
      <c r="J50" s="18">
        <f>Data!I55/Data!I113</f>
        <v>0.26186672879985123</v>
      </c>
      <c r="K50" s="18">
        <f>Data!J55/Data!J113</f>
        <v>0.2005273662032625</v>
      </c>
      <c r="L50" s="24">
        <f>Data!K55/Data!K113</f>
        <v>0.17338040049556713</v>
      </c>
    </row>
    <row r="51" spans="2:12" ht="18">
      <c r="B51" s="15" t="s">
        <v>37</v>
      </c>
      <c r="C51" s="23">
        <f>Data!B56/Data!B114</f>
        <v>0.16881362789839766</v>
      </c>
      <c r="D51" s="18">
        <f>Data!C56/Data!C114</f>
        <v>0.18753425684992758</v>
      </c>
      <c r="E51" s="18">
        <f>Data!D56/Data!D114</f>
        <v>0.1769226390391074</v>
      </c>
      <c r="F51" s="18">
        <f>Data!E56/Data!E114</f>
        <v>0.18220371613073563</v>
      </c>
      <c r="G51" s="18">
        <f>Data!F56/Data!F114</f>
        <v>0.16979946538301793</v>
      </c>
      <c r="H51" s="18">
        <f>Data!G56/Data!G114</f>
        <v>0.14366227191331565</v>
      </c>
      <c r="I51" s="18">
        <f>Data!H56/Data!H114</f>
        <v>0.15617460293965274</v>
      </c>
      <c r="J51" s="18">
        <f>Data!I56/Data!I114</f>
        <v>0.16968569607916636</v>
      </c>
      <c r="K51" s="18">
        <f>Data!J56/Data!J114</f>
        <v>0.16524426938016304</v>
      </c>
      <c r="L51" s="24">
        <f>Data!K56/Data!K114</f>
        <v>0.11228097515364611</v>
      </c>
    </row>
    <row r="52" spans="2:12" ht="18">
      <c r="B52" s="15" t="s">
        <v>38</v>
      </c>
      <c r="C52" s="23">
        <f>Data!B57/Data!B115</f>
        <v>0.08591721627025575</v>
      </c>
      <c r="D52" s="18">
        <f>Data!C57/Data!C115</f>
        <v>0.09660994470040768</v>
      </c>
      <c r="E52" s="18">
        <f>Data!D57/Data!D115</f>
        <v>0.09430264305701888</v>
      </c>
      <c r="F52" s="18">
        <f>Data!E57/Data!E115</f>
        <v>0.08661596340704251</v>
      </c>
      <c r="G52" s="18">
        <f>Data!F57/Data!F115</f>
        <v>0.08099011395366387</v>
      </c>
      <c r="H52" s="18">
        <f>Data!G57/Data!G115</f>
        <v>0.0879793517847852</v>
      </c>
      <c r="I52" s="18">
        <f>Data!H57/Data!H115</f>
        <v>0.07509615971671042</v>
      </c>
      <c r="J52" s="18">
        <f>Data!I57/Data!I115</f>
        <v>0.08026509893342501</v>
      </c>
      <c r="K52" s="18">
        <f>Data!J57/Data!J115</f>
        <v>0.06501467829245851</v>
      </c>
      <c r="L52" s="24">
        <f>Data!K57/Data!K115</f>
        <v>0.0666661230081712</v>
      </c>
    </row>
    <row r="53" spans="2:12" ht="18">
      <c r="B53" s="15" t="s">
        <v>39</v>
      </c>
      <c r="C53" s="23">
        <f>Data!B58/Data!B116</f>
        <v>0.2162627583086128</v>
      </c>
      <c r="D53" s="18">
        <f>Data!C58/Data!C116</f>
        <v>0.21729773441677863</v>
      </c>
      <c r="E53" s="18">
        <f>Data!D58/Data!D116</f>
        <v>0.19921438014847961</v>
      </c>
      <c r="F53" s="18">
        <f>Data!E58/Data!E116</f>
        <v>0.17666621167185775</v>
      </c>
      <c r="G53" s="18">
        <f>Data!F58/Data!F116</f>
        <v>0.17891355071699086</v>
      </c>
      <c r="H53" s="18">
        <f>Data!G58/Data!G116</f>
        <v>0.19149816125101998</v>
      </c>
      <c r="I53" s="18">
        <f>Data!H58/Data!H116</f>
        <v>0.17709509587682176</v>
      </c>
      <c r="J53" s="18">
        <f>Data!I58/Data!I116</f>
        <v>0.1678416920365326</v>
      </c>
      <c r="K53" s="18">
        <f>Data!J58/Data!J116</f>
        <v>0.16252823822096826</v>
      </c>
      <c r="L53" s="24">
        <f>Data!K58/Data!K116</f>
        <v>0.16548701332746127</v>
      </c>
    </row>
    <row r="54" spans="2:12" ht="18">
      <c r="B54" s="15" t="s">
        <v>41</v>
      </c>
      <c r="C54" s="23">
        <f>Data!B60/Data!B117</f>
        <v>0.1595741644547193</v>
      </c>
      <c r="D54" s="18">
        <f>Data!C60/Data!C117</f>
        <v>0.15081651341142355</v>
      </c>
      <c r="E54" s="18">
        <f>Data!D60/Data!D117</f>
        <v>0.15074279882059424</v>
      </c>
      <c r="F54" s="18">
        <f>Data!E60/Data!E117</f>
        <v>0.17226234811721777</v>
      </c>
      <c r="G54" s="18">
        <f>Data!F60/Data!F117</f>
        <v>0.17039261686764584</v>
      </c>
      <c r="H54" s="18">
        <f>Data!G60/Data!G117</f>
        <v>0.16532449911011649</v>
      </c>
      <c r="I54" s="18">
        <f>Data!H60/Data!H117</f>
        <v>0.16981582959086977</v>
      </c>
      <c r="J54" s="18">
        <f>Data!I60/Data!I117</f>
        <v>0.19759238521836506</v>
      </c>
      <c r="K54" s="18">
        <f>Data!J60/Data!J117</f>
        <v>0.19314986793899633</v>
      </c>
      <c r="L54" s="24">
        <f>Data!K60/Data!K117</f>
        <v>0.1728798918650873</v>
      </c>
    </row>
    <row r="55" spans="2:12" ht="18">
      <c r="B55" s="15" t="s">
        <v>42</v>
      </c>
      <c r="C55" s="23">
        <f>Data!B61/Data!B118</f>
        <v>0.20085585034845335</v>
      </c>
      <c r="D55" s="18">
        <f>Data!C61/Data!C118</f>
        <v>0.20664160104676552</v>
      </c>
      <c r="E55" s="18">
        <f>Data!D61/Data!D118</f>
        <v>0.19735029513848806</v>
      </c>
      <c r="F55" s="18">
        <f>Data!E61/Data!E118</f>
        <v>0.20725004513034026</v>
      </c>
      <c r="G55" s="18">
        <f>Data!F61/Data!F118</f>
        <v>0.211332346004059</v>
      </c>
      <c r="H55" s="18">
        <f>Data!G61/Data!G118</f>
        <v>0.23588463472451693</v>
      </c>
      <c r="I55" s="18">
        <f>Data!H61/Data!H118</f>
        <v>0.23655720081839304</v>
      </c>
      <c r="J55" s="18">
        <f>Data!I61/Data!I118</f>
        <v>0.21985446433313857</v>
      </c>
      <c r="K55" s="18">
        <f>Data!J61/Data!J118</f>
        <v>0.2167346134295999</v>
      </c>
      <c r="L55" s="24">
        <f>Data!K61/Data!K118</f>
        <v>0.1593788934194133</v>
      </c>
    </row>
    <row r="56" spans="2:12" ht="18">
      <c r="B56" s="17" t="s">
        <v>43</v>
      </c>
      <c r="C56" s="27">
        <f>Data!B62/Data!B119</f>
        <v>0.1684064870090443</v>
      </c>
      <c r="D56" s="28">
        <f>Data!C62/Data!C119</f>
        <v>0.17618772000388838</v>
      </c>
      <c r="E56" s="28">
        <f>Data!D62/Data!D119</f>
        <v>0.17904783033099653</v>
      </c>
      <c r="F56" s="28">
        <f>Data!E62/Data!E119</f>
        <v>0.17924033034444883</v>
      </c>
      <c r="G56" s="28">
        <f>Data!F62/Data!F119</f>
        <v>0.1998202382367959</v>
      </c>
      <c r="H56" s="28">
        <f>Data!G62/Data!G119</f>
        <v>0.17547527745419927</v>
      </c>
      <c r="I56" s="28">
        <f>Data!H62/Data!H119</f>
        <v>0.17995353349155152</v>
      </c>
      <c r="J56" s="28">
        <f>Data!I62/Data!I119</f>
        <v>0.19489244445527634</v>
      </c>
      <c r="K56" s="28">
        <f>Data!J62/Data!J119</f>
        <v>0.18141918848658684</v>
      </c>
      <c r="L56" s="45"/>
    </row>
    <row r="57" ht="15">
      <c r="B57" s="6" t="s">
        <v>63</v>
      </c>
    </row>
    <row r="58" spans="2:3" ht="14.25">
      <c r="B58" s="1" t="s">
        <v>44</v>
      </c>
      <c r="C58" s="1"/>
    </row>
    <row r="60" spans="2:3" ht="14.25">
      <c r="B60" s="1" t="s">
        <v>5</v>
      </c>
      <c r="C60" s="1" t="s">
        <v>6</v>
      </c>
    </row>
    <row r="61" spans="2:3" ht="14.25">
      <c r="B61" s="1" t="s">
        <v>7</v>
      </c>
      <c r="C61" s="1" t="s">
        <v>8</v>
      </c>
    </row>
    <row r="62" spans="2:3" ht="14.25">
      <c r="B62" s="1" t="s">
        <v>9</v>
      </c>
      <c r="C62" s="1" t="s">
        <v>49</v>
      </c>
    </row>
    <row r="63" spans="2:3" ht="14.25">
      <c r="B63" s="1" t="s">
        <v>11</v>
      </c>
      <c r="C63" s="1" t="s">
        <v>12</v>
      </c>
    </row>
    <row r="65" spans="2:12" ht="18">
      <c r="B65" s="30"/>
      <c r="C65" s="42" t="s">
        <v>14</v>
      </c>
      <c r="D65" s="43" t="s">
        <v>15</v>
      </c>
      <c r="E65" s="43" t="s">
        <v>16</v>
      </c>
      <c r="F65" s="43" t="s">
        <v>17</v>
      </c>
      <c r="G65" s="43" t="s">
        <v>18</v>
      </c>
      <c r="H65" s="43" t="s">
        <v>19</v>
      </c>
      <c r="I65" s="43" t="s">
        <v>20</v>
      </c>
      <c r="J65" s="43" t="s">
        <v>21</v>
      </c>
      <c r="K65" s="43" t="s">
        <v>22</v>
      </c>
      <c r="L65" s="44" t="s">
        <v>23</v>
      </c>
    </row>
    <row r="66" spans="2:12" ht="18">
      <c r="B66" s="14" t="s">
        <v>27</v>
      </c>
      <c r="C66" s="20">
        <f>Data!B76/Data!B104</f>
        <v>0.18613865222635004</v>
      </c>
      <c r="D66" s="21">
        <f>Data!C76/Data!C104</f>
        <v>0.17487265744495323</v>
      </c>
      <c r="E66" s="21">
        <f>Data!D76/Data!D104</f>
        <v>0.1722432545837714</v>
      </c>
      <c r="F66" s="21">
        <f>Data!E76/Data!E104</f>
        <v>0.1722114135985323</v>
      </c>
      <c r="G66" s="21">
        <f>Data!F76/Data!F104</f>
        <v>0.1920910724985021</v>
      </c>
      <c r="H66" s="21">
        <f>Data!G76/Data!G104</f>
        <v>0.15635103628611544</v>
      </c>
      <c r="I66" s="21">
        <f>Data!H76/Data!H104</f>
        <v>0.17722329919379665</v>
      </c>
      <c r="J66" s="21">
        <f>Data!I76/Data!I104</f>
        <v>0.18094357820286128</v>
      </c>
      <c r="K66" s="21">
        <f>Data!J76/Data!J104</f>
        <v>0.2225916420883288</v>
      </c>
      <c r="L66" s="22">
        <f>Data!K76/Data!K104</f>
        <v>0.18358700257471564</v>
      </c>
    </row>
    <row r="67" spans="2:12" ht="18">
      <c r="B67" s="15" t="s">
        <v>28</v>
      </c>
      <c r="C67" s="23">
        <f>Data!B77/Data!B105</f>
        <v>0.14937571967216817</v>
      </c>
      <c r="D67" s="18">
        <f>Data!C77/Data!C105</f>
        <v>0.13852182630092044</v>
      </c>
      <c r="E67" s="18">
        <f>Data!D77/Data!D105</f>
        <v>0.14145995418018584</v>
      </c>
      <c r="F67" s="18">
        <f>Data!E77/Data!E105</f>
        <v>0.14395574437149283</v>
      </c>
      <c r="G67" s="18">
        <f>Data!F77/Data!F105</f>
        <v>0.14525637797918764</v>
      </c>
      <c r="H67" s="18">
        <f>Data!G77/Data!G105</f>
        <v>0.16121658581381884</v>
      </c>
      <c r="I67" s="18">
        <f>Data!H77/Data!H105</f>
        <v>0.1531399426203379</v>
      </c>
      <c r="J67" s="18">
        <f>Data!I77/Data!I105</f>
        <v>0.14680098104945133</v>
      </c>
      <c r="K67" s="18">
        <f>Data!J77/Data!J105</f>
        <v>0.1402575918704951</v>
      </c>
      <c r="L67" s="24">
        <f>Data!K77/Data!K105</f>
        <v>0.11330164680680145</v>
      </c>
    </row>
    <row r="68" spans="2:12" ht="18">
      <c r="B68" s="15" t="s">
        <v>32</v>
      </c>
      <c r="C68" s="23">
        <f>Data!B81/Data!B109</f>
        <v>0.048027772027326145</v>
      </c>
      <c r="D68" s="18">
        <f>Data!C81/Data!C109</f>
        <v>0.03684679131566331</v>
      </c>
      <c r="E68" s="18">
        <f>Data!D81/Data!D109</f>
        <v>0.037966366558343546</v>
      </c>
      <c r="F68" s="18">
        <f>Data!E81/Data!E109</f>
        <v>0.05166441827396361</v>
      </c>
      <c r="G68" s="18">
        <f>Data!F81/Data!F109</f>
        <v>0.05821190462998874</v>
      </c>
      <c r="H68" s="18">
        <f>Data!G81/Data!G109</f>
        <v>0.07575700512202471</v>
      </c>
      <c r="I68" s="18">
        <f>Data!H81/Data!H109</f>
        <v>0.0966249817171274</v>
      </c>
      <c r="J68" s="18">
        <f>Data!I81/Data!I109</f>
        <v>0.08678877975400406</v>
      </c>
      <c r="K68" s="18">
        <f>Data!J81/Data!J109</f>
        <v>0.08794579419817697</v>
      </c>
      <c r="L68" s="24">
        <f>Data!K81/Data!K109</f>
        <v>0.09704931826439485</v>
      </c>
    </row>
    <row r="69" spans="2:12" ht="18">
      <c r="B69" s="16" t="s">
        <v>34</v>
      </c>
      <c r="C69" s="25">
        <f>Data!B83/Data!B111</f>
        <v>0.18590459556733507</v>
      </c>
      <c r="D69" s="19">
        <f>Data!C83/Data!C111</f>
        <v>0.1721181958743945</v>
      </c>
      <c r="E69" s="19">
        <f>Data!D83/Data!D111</f>
        <v>0.14842403784244473</v>
      </c>
      <c r="F69" s="19">
        <f>Data!E83/Data!E111</f>
        <v>0.1587842647730164</v>
      </c>
      <c r="G69" s="19">
        <f>Data!F83/Data!F111</f>
        <v>0.17134821945892945</v>
      </c>
      <c r="H69" s="19">
        <f>Data!G83/Data!G111</f>
        <v>0.1635913369005468</v>
      </c>
      <c r="I69" s="19">
        <f>Data!H83/Data!H111</f>
        <v>0.1408476787814776</v>
      </c>
      <c r="J69" s="19">
        <f>Data!I83/Data!I111</f>
        <v>0.16207467395566552</v>
      </c>
      <c r="K69" s="19">
        <f>Data!J83/Data!J111</f>
        <v>0.1724446216627983</v>
      </c>
      <c r="L69" s="26">
        <f>Data!K83/Data!K111</f>
        <v>0.1378398018986708</v>
      </c>
    </row>
    <row r="70" spans="2:12" ht="18">
      <c r="B70" s="15" t="s">
        <v>36</v>
      </c>
      <c r="C70" s="23">
        <f>Data!B85/Data!B113</f>
        <v>0.18013253182877337</v>
      </c>
      <c r="D70" s="18">
        <f>Data!C85/Data!C113</f>
        <v>0.15849183309802925</v>
      </c>
      <c r="E70" s="18">
        <f>Data!D85/Data!D113</f>
        <v>0.20773401325426544</v>
      </c>
      <c r="F70" s="18">
        <f>Data!E85/Data!E113</f>
        <v>0.20313325164610177</v>
      </c>
      <c r="G70" s="18">
        <f>Data!F85/Data!F113</f>
        <v>0.18463056270039815</v>
      </c>
      <c r="H70" s="18">
        <f>Data!G85/Data!G113</f>
        <v>0.20843844679023496</v>
      </c>
      <c r="I70" s="18">
        <f>Data!H85/Data!H113</f>
        <v>0.1870826252212483</v>
      </c>
      <c r="J70" s="18">
        <f>Data!I85/Data!I113</f>
        <v>0.25679002941617957</v>
      </c>
      <c r="K70" s="18">
        <f>Data!J85/Data!J113</f>
        <v>0.19504002256477757</v>
      </c>
      <c r="L70" s="24">
        <f>Data!K85/Data!K113</f>
        <v>0.16751311407709407</v>
      </c>
    </row>
    <row r="71" spans="2:12" ht="18">
      <c r="B71" s="15" t="s">
        <v>39</v>
      </c>
      <c r="C71" s="23">
        <f>Data!B88/Data!B116</f>
        <v>0.2159610840162904</v>
      </c>
      <c r="D71" s="18">
        <f>Data!C88/Data!C116</f>
        <v>0.21701078662823306</v>
      </c>
      <c r="E71" s="18">
        <f>Data!D88/Data!D116</f>
        <v>0.19888386046984644</v>
      </c>
      <c r="F71" s="18">
        <f>Data!E88/Data!E116</f>
        <v>0.1763683968878355</v>
      </c>
      <c r="G71" s="18">
        <f>Data!F88/Data!F116</f>
        <v>0.17862042280769636</v>
      </c>
      <c r="H71" s="18">
        <f>Data!G88/Data!G116</f>
        <v>0.19118518270122845</v>
      </c>
      <c r="I71" s="18">
        <f>Data!H88/Data!H116</f>
        <v>0.17676794326540518</v>
      </c>
      <c r="J71" s="18">
        <f>Data!I88/Data!I116</f>
        <v>0.16756128825508732</v>
      </c>
      <c r="K71" s="18">
        <f>Data!J88/Data!J116</f>
        <v>0.1622899409976075</v>
      </c>
      <c r="L71" s="24"/>
    </row>
    <row r="72" spans="2:12" ht="18">
      <c r="B72" s="15" t="s">
        <v>41</v>
      </c>
      <c r="C72" s="23">
        <f>Data!B90/Data!B117</f>
        <v>0.1427823919475602</v>
      </c>
      <c r="D72" s="18">
        <f>Data!C90/Data!C117</f>
        <v>0.13668014804074935</v>
      </c>
      <c r="E72" s="18">
        <f>Data!D90/Data!D117</f>
        <v>0.13438421410750737</v>
      </c>
      <c r="F72" s="18">
        <f>Data!E90/Data!E117</f>
        <v>0.15485460632735207</v>
      </c>
      <c r="G72" s="18">
        <f>Data!F90/Data!F117</f>
        <v>0.15492893461254073</v>
      </c>
      <c r="H72" s="18">
        <f>Data!G90/Data!G117</f>
        <v>0.15263705087314314</v>
      </c>
      <c r="I72" s="18">
        <f>Data!H90/Data!H117</f>
        <v>0.1564171233158914</v>
      </c>
      <c r="J72" s="18">
        <f>Data!I90/Data!I117</f>
        <v>0.1835706286994081</v>
      </c>
      <c r="K72" s="18">
        <f>Data!J90/Data!J117</f>
        <v>0.1805943906991875</v>
      </c>
      <c r="L72" s="24">
        <f>Data!K90/Data!K117</f>
        <v>0.16051476057554648</v>
      </c>
    </row>
    <row r="73" spans="2:12" ht="18">
      <c r="B73" s="17" t="s">
        <v>42</v>
      </c>
      <c r="C73" s="27">
        <f>Data!B91/Data!B118</f>
        <v>0.20052981212047113</v>
      </c>
      <c r="D73" s="28">
        <f>Data!C91/Data!C118</f>
        <v>0.2063696627176492</v>
      </c>
      <c r="E73" s="28">
        <f>Data!D91/Data!D118</f>
        <v>0.1969731951146307</v>
      </c>
      <c r="F73" s="28">
        <f>Data!E91/Data!E118</f>
        <v>0.20690820680834393</v>
      </c>
      <c r="G73" s="28">
        <f>Data!F91/Data!F118</f>
        <v>0.21104346077194522</v>
      </c>
      <c r="H73" s="28">
        <f>Data!G91/Data!G118</f>
        <v>0.2355003232526399</v>
      </c>
      <c r="I73" s="28">
        <f>Data!H91/Data!H118</f>
        <v>0.23631098935395498</v>
      </c>
      <c r="J73" s="28">
        <f>Data!I91/Data!I118</f>
        <v>0.21968449567111065</v>
      </c>
      <c r="K73" s="28">
        <f>Data!J91/Data!J118</f>
        <v>0.2166239622126094</v>
      </c>
      <c r="L73" s="45">
        <f>Data!K91/Data!K118</f>
        <v>0.15912051194925814</v>
      </c>
    </row>
    <row r="74" ht="15">
      <c r="B74" s="6" t="s">
        <v>63</v>
      </c>
    </row>
    <row r="75" spans="2:12" ht="14.25">
      <c r="B75" s="1" t="s">
        <v>35</v>
      </c>
      <c r="C75" s="60">
        <v>0.38</v>
      </c>
      <c r="D75" s="60">
        <v>0.372</v>
      </c>
      <c r="E75" s="60">
        <v>0.375</v>
      </c>
      <c r="F75" s="60">
        <v>0.379</v>
      </c>
      <c r="G75" s="60">
        <v>0.378</v>
      </c>
      <c r="H75" s="60">
        <v>0.409</v>
      </c>
      <c r="I75" s="60">
        <v>0.415</v>
      </c>
      <c r="J75" s="60">
        <v>0.413</v>
      </c>
      <c r="K75" s="60">
        <v>0.403</v>
      </c>
      <c r="L75" s="60">
        <v>0.377</v>
      </c>
    </row>
    <row r="76" spans="2:3" ht="14.25">
      <c r="B76" s="1" t="s">
        <v>44</v>
      </c>
      <c r="C76" s="1" t="s">
        <v>46</v>
      </c>
    </row>
    <row r="77" spans="2:12" ht="14.25">
      <c r="B77" t="s">
        <v>61</v>
      </c>
      <c r="C77" s="60">
        <v>0.389</v>
      </c>
      <c r="D77" s="60">
        <v>0.378</v>
      </c>
      <c r="E77" s="60">
        <v>0.381</v>
      </c>
      <c r="F77" s="60">
        <v>0.394</v>
      </c>
      <c r="G77" s="60">
        <v>0.391</v>
      </c>
      <c r="H77" s="60">
        <v>0.397</v>
      </c>
      <c r="I77" s="60">
        <v>0.402</v>
      </c>
      <c r="J77" s="60">
        <v>0.394</v>
      </c>
      <c r="K77" s="60">
        <v>0.373</v>
      </c>
      <c r="L77" s="60">
        <v>0.342</v>
      </c>
    </row>
    <row r="78" spans="2:3" ht="14.25">
      <c r="B78" s="1" t="s">
        <v>5</v>
      </c>
      <c r="C78" s="1" t="s">
        <v>6</v>
      </c>
    </row>
    <row r="79" spans="2:3" ht="14.25">
      <c r="B79" s="1" t="s">
        <v>7</v>
      </c>
      <c r="C79" s="1" t="s">
        <v>8</v>
      </c>
    </row>
    <row r="80" spans="2:3" ht="14.25">
      <c r="B80" s="1" t="s">
        <v>9</v>
      </c>
      <c r="C80" s="7" t="s">
        <v>57</v>
      </c>
    </row>
    <row r="81" spans="2:4" ht="14.25">
      <c r="B81" s="1" t="s">
        <v>11</v>
      </c>
      <c r="C81" s="1" t="s">
        <v>12</v>
      </c>
      <c r="D81" s="52">
        <f>D89-D94</f>
        <v>0.09814017247435636</v>
      </c>
    </row>
    <row r="83" spans="2:12" ht="18">
      <c r="B83" s="30"/>
      <c r="C83" s="39" t="s">
        <v>14</v>
      </c>
      <c r="D83" s="40" t="s">
        <v>15</v>
      </c>
      <c r="E83" s="40" t="s">
        <v>16</v>
      </c>
      <c r="F83" s="40" t="s">
        <v>17</v>
      </c>
      <c r="G83" s="40" t="s">
        <v>18</v>
      </c>
      <c r="H83" s="40" t="s">
        <v>19</v>
      </c>
      <c r="I83" s="40" t="s">
        <v>20</v>
      </c>
      <c r="J83" s="40" t="s">
        <v>21</v>
      </c>
      <c r="K83" s="40" t="s">
        <v>22</v>
      </c>
      <c r="L83" s="41" t="s">
        <v>23</v>
      </c>
    </row>
    <row r="84" spans="2:12" ht="18">
      <c r="B84" s="14" t="s">
        <v>60</v>
      </c>
      <c r="C84" s="23">
        <f>Data!B363/Data!B279</f>
        <v>0.4077201038592815</v>
      </c>
      <c r="D84" s="18">
        <f>Data!C363/Data!C279</f>
        <v>0.3968848074228449</v>
      </c>
      <c r="E84" s="18">
        <f>Data!D363/Data!D279</f>
        <v>0.39685971813498117</v>
      </c>
      <c r="F84" s="18">
        <f>Data!E363/Data!E279</f>
        <v>0.39870639965407717</v>
      </c>
      <c r="G84" s="18">
        <f>Data!F363/Data!F279</f>
        <v>0.4095671015098041</v>
      </c>
      <c r="H84" s="18">
        <f>Data!G363/Data!G279</f>
        <v>0.40986744152429483</v>
      </c>
      <c r="I84" s="18">
        <f>Data!H363/Data!H279</f>
        <v>0.41037977713309015</v>
      </c>
      <c r="J84" s="18">
        <f>Data!I363/Data!I279</f>
        <v>0.40405165171664315</v>
      </c>
      <c r="K84" s="18">
        <f>Data!J363/Data!J279</f>
        <v>0.4039681125331354</v>
      </c>
      <c r="L84" s="24">
        <f>Data!K363/Data!K279</f>
        <v>0.40302846865469216</v>
      </c>
    </row>
    <row r="85" spans="2:14" ht="18">
      <c r="B85" s="35" t="s">
        <v>62</v>
      </c>
      <c r="C85" s="36">
        <f aca="true" t="shared" si="0" ref="C85:I85">$J85/$J84*C84</f>
        <v>0.39152271652719756</v>
      </c>
      <c r="D85" s="37">
        <f t="shared" si="0"/>
        <v>0.3811178710093634</v>
      </c>
      <c r="E85" s="37">
        <f t="shared" si="0"/>
        <v>0.3810937784369169</v>
      </c>
      <c r="F85" s="37">
        <f t="shared" si="0"/>
        <v>0.3828670973340556</v>
      </c>
      <c r="G85" s="37">
        <f t="shared" si="0"/>
        <v>0.3932963389968944</v>
      </c>
      <c r="H85" s="37">
        <f t="shared" si="0"/>
        <v>0.3935847474840948</v>
      </c>
      <c r="I85" s="37">
        <f t="shared" si="0"/>
        <v>0.3940767296734214</v>
      </c>
      <c r="J85" s="37">
        <v>0.388</v>
      </c>
      <c r="K85" s="37">
        <f>$J85/$J84*K84*1.01</f>
        <v>0.39179897735080677</v>
      </c>
      <c r="L85" s="38">
        <f>$J85/$J84*L84*1.01</f>
        <v>0.39088763930400033</v>
      </c>
      <c r="N85">
        <v>38.1</v>
      </c>
    </row>
    <row r="86" spans="2:12" ht="18">
      <c r="B86" s="15" t="s">
        <v>27</v>
      </c>
      <c r="C86" s="23">
        <f>Data!B366/Data!B280</f>
        <v>0.40068972532076585</v>
      </c>
      <c r="D86" s="18">
        <f>Data!C366/Data!C280</f>
        <v>0.38765503866734646</v>
      </c>
      <c r="E86" s="18">
        <f>Data!D366/Data!D280</f>
        <v>0.3865973305925783</v>
      </c>
      <c r="F86" s="18">
        <f>Data!E366/Data!E280</f>
        <v>0.39376406597316893</v>
      </c>
      <c r="G86" s="18">
        <f>Data!F366/Data!F280</f>
        <v>0.4118500765594834</v>
      </c>
      <c r="H86" s="18">
        <f>Data!G366/Data!G280</f>
        <v>0.42051275445579417</v>
      </c>
      <c r="I86" s="18">
        <f>Data!H366/Data!H280</f>
        <v>0.4162347224879985</v>
      </c>
      <c r="J86" s="18">
        <f>Data!I366/Data!I280</f>
        <v>0.41583346728821735</v>
      </c>
      <c r="K86" s="18">
        <f>Data!J366/Data!J280</f>
        <v>0.4207032596621596</v>
      </c>
      <c r="L86" s="24">
        <f>Data!K366/Data!K280</f>
        <v>0.42410292344294886</v>
      </c>
    </row>
    <row r="87" spans="2:12" ht="18">
      <c r="B87" s="15" t="s">
        <v>28</v>
      </c>
      <c r="C87" s="23">
        <f>Data!B367/Data!B281</f>
        <v>0.47257907927118376</v>
      </c>
      <c r="D87" s="18">
        <f>Data!C367/Data!C281</f>
        <v>0.46775038731431695</v>
      </c>
      <c r="E87" s="18">
        <f>Data!D367/Data!D281</f>
        <v>0.46995545941922806</v>
      </c>
      <c r="F87" s="18">
        <f>Data!E367/Data!E281</f>
        <v>0.49095803893950063</v>
      </c>
      <c r="G87" s="18">
        <f>Data!F367/Data!F281</f>
        <v>0.49711522322927154</v>
      </c>
      <c r="H87" s="18">
        <f>Data!G367/Data!G281</f>
        <v>0.4870535625162205</v>
      </c>
      <c r="I87" s="18">
        <f>Data!H367/Data!H281</f>
        <v>0.4723074821257799</v>
      </c>
      <c r="J87" s="18">
        <f>Data!I367/Data!I281</f>
        <v>0.4489828825541232</v>
      </c>
      <c r="K87" s="18">
        <f>Data!J367/Data!J281</f>
        <v>0.45003741777935324</v>
      </c>
      <c r="L87" s="24">
        <f>Data!K367/Data!K281</f>
        <v>0.44945775873610927</v>
      </c>
    </row>
    <row r="88" spans="2:12" ht="18">
      <c r="B88" s="15" t="s">
        <v>29</v>
      </c>
      <c r="C88" s="23">
        <f>Data!B368/Data!B282</f>
        <v>0.4118111504995166</v>
      </c>
      <c r="D88" s="18">
        <f>Data!C368/Data!C282</f>
        <v>0.4168326418792855</v>
      </c>
      <c r="E88" s="18">
        <f>Data!D368/Data!D282</f>
        <v>0.4174151677534265</v>
      </c>
      <c r="F88" s="18">
        <f>Data!E368/Data!E282</f>
        <v>0.42358215941838184</v>
      </c>
      <c r="G88" s="18">
        <f>Data!F368/Data!F282</f>
        <v>0.4232789740564381</v>
      </c>
      <c r="H88" s="18">
        <f>Data!G368/Data!G282</f>
        <v>0.42043114284950117</v>
      </c>
      <c r="I88" s="18">
        <f>Data!H368/Data!H282</f>
        <v>0.4255688318291598</v>
      </c>
      <c r="J88" s="18">
        <f>Data!I368/Data!I282</f>
        <v>0.42068274954106327</v>
      </c>
      <c r="K88" s="18">
        <f>Data!J368/Data!J282</f>
        <v>0.4169997732886274</v>
      </c>
      <c r="L88" s="24">
        <f>Data!K368/Data!K282</f>
        <v>0.4293974926825197</v>
      </c>
    </row>
    <row r="89" spans="2:16" ht="18">
      <c r="B89" s="15" t="s">
        <v>61</v>
      </c>
      <c r="C89" s="23">
        <f>Data!B369/Data!B283</f>
        <v>0.42056229020506214</v>
      </c>
      <c r="D89" s="18">
        <f>Data!C369/Data!C283</f>
        <v>0.4007012212785376</v>
      </c>
      <c r="E89" s="18">
        <f>Data!D369/Data!D283</f>
        <v>0.39763610664635934</v>
      </c>
      <c r="F89" s="18">
        <f>Data!E369/Data!E283</f>
        <v>0.40130638635648314</v>
      </c>
      <c r="G89" s="18">
        <f>Data!F369/Data!F283</f>
        <v>0.3969897320107504</v>
      </c>
      <c r="H89" s="18">
        <f>Data!G369/Data!G283</f>
        <v>0.4000979643582614</v>
      </c>
      <c r="I89" s="18">
        <f>Data!H369/Data!H283</f>
        <v>0.3980615259405669</v>
      </c>
      <c r="J89" s="18">
        <f>Data!I369/Data!I283</f>
        <v>0.3865124044266467</v>
      </c>
      <c r="K89" s="18">
        <f>Data!J369/Data!J283</f>
        <v>0.37447539031555405</v>
      </c>
      <c r="L89" s="24">
        <f>Data!K369/Data!K283</f>
        <v>0.36859457631843157</v>
      </c>
      <c r="O89" s="52">
        <f>L89/C89</f>
        <v>0.8764327779808988</v>
      </c>
      <c r="P89" s="61">
        <f>L89/C89</f>
        <v>0.8764327779808988</v>
      </c>
    </row>
    <row r="90" spans="2:16" ht="18">
      <c r="B90" s="31" t="s">
        <v>58</v>
      </c>
      <c r="C90" s="32">
        <v>0.373</v>
      </c>
      <c r="D90" s="33">
        <v>0.363</v>
      </c>
      <c r="E90" s="33">
        <v>0.351</v>
      </c>
      <c r="F90" s="33">
        <v>0.358</v>
      </c>
      <c r="G90" s="33">
        <v>0.359</v>
      </c>
      <c r="H90" s="33">
        <v>0.381</v>
      </c>
      <c r="I90" s="33">
        <v>0.37</v>
      </c>
      <c r="J90" s="33">
        <v>0.362</v>
      </c>
      <c r="K90" s="33">
        <v>0.373</v>
      </c>
      <c r="L90" s="34">
        <v>0.348</v>
      </c>
      <c r="N90">
        <v>34.55</v>
      </c>
      <c r="O90" s="52">
        <f>L90/C90</f>
        <v>0.9329758713136729</v>
      </c>
      <c r="P90" s="61">
        <f>L90/C90</f>
        <v>0.9329758713136729</v>
      </c>
    </row>
    <row r="91" spans="2:12" ht="18">
      <c r="B91" s="15" t="s">
        <v>31</v>
      </c>
      <c r="C91" s="23">
        <f>Data!B370/Data!B284</f>
        <v>0.5739961348507623</v>
      </c>
      <c r="D91" s="18">
        <f>Data!C370/Data!C284</f>
        <v>0.5856271004721552</v>
      </c>
      <c r="E91" s="18">
        <f>Data!D370/Data!D284</f>
        <v>0.6012532042153232</v>
      </c>
      <c r="F91" s="18">
        <f>Data!E370/Data!E284</f>
        <v>0.6136861709038937</v>
      </c>
      <c r="G91" s="18">
        <f>Data!F370/Data!F284</f>
        <v>0.7306539978446451</v>
      </c>
      <c r="H91" s="18">
        <f>Data!G370/Data!G284</f>
        <v>0.7143494104565521</v>
      </c>
      <c r="I91" s="18">
        <f>Data!H370/Data!H284</f>
        <v>0.7222580470492102</v>
      </c>
      <c r="J91" s="18">
        <f>Data!I370/Data!I284</f>
        <v>0.7379019540920148</v>
      </c>
      <c r="K91" s="18">
        <f>Data!J370/Data!J284</f>
        <v>0.7444644576255396</v>
      </c>
      <c r="L91" s="24">
        <f>Data!K370/Data!K284</f>
        <v>0.7760575938220752</v>
      </c>
    </row>
    <row r="92" spans="2:12" ht="18">
      <c r="B92" s="15" t="s">
        <v>32</v>
      </c>
      <c r="C92" s="23">
        <f>Data!B371/Data!B285</f>
        <v>0.5011545137506569</v>
      </c>
      <c r="D92" s="18">
        <f>Data!C371/Data!C285</f>
        <v>0.5197417985069516</v>
      </c>
      <c r="E92" s="18">
        <f>Data!D371/Data!D285</f>
        <v>0.5298243744783621</v>
      </c>
      <c r="F92" s="18">
        <f>Data!E371/Data!E285</f>
        <v>0.5137820395960185</v>
      </c>
      <c r="G92" s="18">
        <f>Data!F371/Data!F285</f>
        <v>0.48163333148650894</v>
      </c>
      <c r="H92" s="18">
        <f>Data!G371/Data!G285</f>
        <v>0.41962940644772523</v>
      </c>
      <c r="I92" s="18">
        <f>Data!H371/Data!H285</f>
        <v>0.4413668275559456</v>
      </c>
      <c r="J92" s="18">
        <f>Data!I371/Data!I285</f>
        <v>0.43928855853464294</v>
      </c>
      <c r="K92" s="18">
        <f>Data!J371/Data!J285</f>
        <v>0.427165286105431</v>
      </c>
      <c r="L92" s="24">
        <f>Data!K371/Data!K285</f>
        <v>0.3922513529535502</v>
      </c>
    </row>
    <row r="93" spans="2:12" ht="18">
      <c r="B93" s="15" t="s">
        <v>33</v>
      </c>
      <c r="C93" s="23">
        <f>Data!B372/Data!B286</f>
        <v>0.41527966470186</v>
      </c>
      <c r="D93" s="18">
        <f>Data!C372/Data!C286</f>
        <v>0.42650033968538753</v>
      </c>
      <c r="E93" s="18">
        <f>Data!D372/Data!D286</f>
        <v>0.43823440333383173</v>
      </c>
      <c r="F93" s="18">
        <f>Data!E372/Data!E286</f>
        <v>0.4314541537277334</v>
      </c>
      <c r="G93" s="18">
        <f>Data!F372/Data!F286</f>
        <v>0.4333059445620104</v>
      </c>
      <c r="H93" s="18">
        <f>Data!G372/Data!G286</f>
        <v>0.44255658520939345</v>
      </c>
      <c r="I93" s="18">
        <f>Data!H372/Data!H286</f>
        <v>0.4402395628242294</v>
      </c>
      <c r="J93" s="18">
        <f>Data!I372/Data!I286</f>
        <v>0.43275134672828003</v>
      </c>
      <c r="K93" s="18">
        <f>Data!J372/Data!J286</f>
        <v>0.4210355922503195</v>
      </c>
      <c r="L93" s="24">
        <f>Data!K372/Data!K286</f>
        <v>0.3987348177239147</v>
      </c>
    </row>
    <row r="94" spans="2:13" ht="18">
      <c r="B94" s="16" t="s">
        <v>34</v>
      </c>
      <c r="C94" s="25">
        <f>Data!B373/Data!B287</f>
        <v>0.31107191686914015</v>
      </c>
      <c r="D94" s="19">
        <f>Data!C373/Data!C287</f>
        <v>0.3025610488041812</v>
      </c>
      <c r="E94" s="19">
        <f>Data!D373/Data!D287</f>
        <v>0.29744634210790755</v>
      </c>
      <c r="F94" s="19">
        <f>Data!E373/Data!E287</f>
        <v>0.30329726249229577</v>
      </c>
      <c r="G94" s="19">
        <f>Data!F373/Data!F287</f>
        <v>0.3201925391095066</v>
      </c>
      <c r="H94" s="19">
        <f>Data!G373/Data!G287</f>
        <v>0.3173318828958265</v>
      </c>
      <c r="I94" s="19">
        <f>Data!H373/Data!H287</f>
        <v>0.31650496766724706</v>
      </c>
      <c r="J94" s="19">
        <f>Data!I373/Data!I287</f>
        <v>0.31493856469943543</v>
      </c>
      <c r="K94" s="19">
        <f>Data!J373/Data!J287</f>
        <v>0.3331224504693452</v>
      </c>
      <c r="L94" s="26">
        <f>Data!K373/Data!K287</f>
        <v>0.31787285873125787</v>
      </c>
      <c r="M94" s="52">
        <f>J94-J89</f>
        <v>-0.07157383972721126</v>
      </c>
    </row>
    <row r="95" spans="2:16" ht="18">
      <c r="B95" s="15" t="s">
        <v>35</v>
      </c>
      <c r="C95" s="23">
        <f>Data!B374/Data!B288</f>
        <v>0.43171222523104075</v>
      </c>
      <c r="D95" s="18">
        <f>Data!C374/Data!C288</f>
        <v>0.41659720098690134</v>
      </c>
      <c r="E95" s="18">
        <f>Data!D374/Data!D288</f>
        <v>0.41740609328903355</v>
      </c>
      <c r="F95" s="18">
        <f>Data!E374/Data!E288</f>
        <v>0.41763742709683555</v>
      </c>
      <c r="G95" s="18">
        <f>Data!F374/Data!F288</f>
        <v>0.4179872625303839</v>
      </c>
      <c r="H95" s="18">
        <f>Data!G374/Data!G288</f>
        <v>0.43567416495720174</v>
      </c>
      <c r="I95" s="18">
        <f>Data!H374/Data!H288</f>
        <v>0.43286332148635687</v>
      </c>
      <c r="J95" s="18">
        <f>Data!I374/Data!I288</f>
        <v>0.4240000486742355</v>
      </c>
      <c r="K95" s="18">
        <f>Data!J374/Data!J288</f>
        <v>0.4248778923274841</v>
      </c>
      <c r="L95" s="24">
        <f>Data!K374/Data!K288</f>
        <v>0.42987477989932643</v>
      </c>
      <c r="N95">
        <v>2018</v>
      </c>
      <c r="O95" s="52">
        <f>L95/C95</f>
        <v>0.9957438190898324</v>
      </c>
      <c r="P95" s="61">
        <f>L95/C95</f>
        <v>0.9957438190898324</v>
      </c>
    </row>
    <row r="96" spans="2:16" ht="18">
      <c r="B96" s="31" t="s">
        <v>59</v>
      </c>
      <c r="C96" s="32">
        <v>0.369</v>
      </c>
      <c r="D96" s="33">
        <v>0.36</v>
      </c>
      <c r="E96" s="33">
        <v>0.356</v>
      </c>
      <c r="F96" s="33">
        <v>0.355</v>
      </c>
      <c r="G96" s="33">
        <v>0.366</v>
      </c>
      <c r="H96" s="33">
        <v>0.38</v>
      </c>
      <c r="I96" s="33">
        <v>0.387</v>
      </c>
      <c r="J96" s="33">
        <v>0.384</v>
      </c>
      <c r="K96" s="33">
        <v>0.383</v>
      </c>
      <c r="L96" s="34">
        <v>0.366</v>
      </c>
      <c r="N96">
        <v>32.8</v>
      </c>
      <c r="O96" s="52">
        <f>L96/C96</f>
        <v>0.991869918699187</v>
      </c>
      <c r="P96" s="61">
        <f>L96/C96</f>
        <v>0.991869918699187</v>
      </c>
    </row>
    <row r="97" spans="2:12" ht="18">
      <c r="B97" s="15" t="s">
        <v>36</v>
      </c>
      <c r="C97" s="23">
        <f>Data!B375/Data!B289</f>
        <v>0.3983071025182118</v>
      </c>
      <c r="D97" s="18">
        <f>Data!C375/Data!C289</f>
        <v>0.39282560531311306</v>
      </c>
      <c r="E97" s="18">
        <f>Data!D375/Data!D289</f>
        <v>0.3946851915422169</v>
      </c>
      <c r="F97" s="18">
        <f>Data!E375/Data!E289</f>
        <v>0.38718967306896845</v>
      </c>
      <c r="G97" s="18">
        <f>Data!F375/Data!F289</f>
        <v>0.40319227652302597</v>
      </c>
      <c r="H97" s="18">
        <f>Data!G375/Data!G289</f>
        <v>0.397817413925923</v>
      </c>
      <c r="I97" s="18">
        <f>Data!H375/Data!H289</f>
        <v>0.40118516220174083</v>
      </c>
      <c r="J97" s="18">
        <f>Data!I375/Data!I289</f>
        <v>0.3971273857238553</v>
      </c>
      <c r="K97" s="18">
        <f>Data!J375/Data!J289</f>
        <v>0.3934391199736744</v>
      </c>
      <c r="L97" s="24">
        <f>Data!K375/Data!K289</f>
        <v>0.4062683970511998</v>
      </c>
    </row>
    <row r="98" spans="2:12" ht="18">
      <c r="B98" s="15" t="s">
        <v>37</v>
      </c>
      <c r="C98" s="23">
        <f>Data!B376/Data!B290</f>
        <v>0.44521530104065643</v>
      </c>
      <c r="D98" s="18">
        <f>Data!C376/Data!C290</f>
        <v>0.43309312670563055</v>
      </c>
      <c r="E98" s="18">
        <f>Data!D376/Data!D290</f>
        <v>0.4208857516935163</v>
      </c>
      <c r="F98" s="18">
        <f>Data!E376/Data!E290</f>
        <v>0.4222780827493647</v>
      </c>
      <c r="G98" s="18">
        <f>Data!F376/Data!F290</f>
        <v>0.42512699815759486</v>
      </c>
      <c r="H98" s="18">
        <f>Data!G376/Data!G290</f>
        <v>0.4289323235038985</v>
      </c>
      <c r="I98" s="18">
        <f>Data!H376/Data!H290</f>
        <v>0.42418231965146513</v>
      </c>
      <c r="J98" s="18">
        <f>Data!I376/Data!I290</f>
        <v>0.4217707474323413</v>
      </c>
      <c r="K98" s="18">
        <f>Data!J376/Data!J290</f>
        <v>0.41152871236573846</v>
      </c>
      <c r="L98" s="24">
        <f>Data!K376/Data!K290</f>
        <v>0.4362380808602234</v>
      </c>
    </row>
    <row r="99" spans="2:12" ht="18">
      <c r="B99" s="15" t="s">
        <v>38</v>
      </c>
      <c r="C99" s="23">
        <f>Data!B377/Data!B291</f>
        <v>0.5004506252051688</v>
      </c>
      <c r="D99" s="18">
        <f>Data!C377/Data!C291</f>
        <v>0.500533390228291</v>
      </c>
      <c r="E99" s="18">
        <f>Data!D377/Data!D291</f>
        <v>0.5022771301362879</v>
      </c>
      <c r="F99" s="18">
        <f>Data!E377/Data!E291</f>
        <v>0.5013993017024386</v>
      </c>
      <c r="G99" s="18">
        <f>Data!F377/Data!F291</f>
        <v>0.5132241591829547</v>
      </c>
      <c r="H99" s="18">
        <f>Data!G377/Data!G291</f>
        <v>0.4919712720483968</v>
      </c>
      <c r="I99" s="18">
        <f>Data!H377/Data!H291</f>
        <v>0.4767408548469663</v>
      </c>
      <c r="J99" s="18">
        <f>Data!I377/Data!I291</f>
        <v>0.459336556411852</v>
      </c>
      <c r="K99" s="18">
        <f>Data!J377/Data!J291</f>
        <v>0.4696655261281572</v>
      </c>
      <c r="L99" s="24">
        <f>Data!K377/Data!K291</f>
        <v>0.5007869456722065</v>
      </c>
    </row>
    <row r="100" spans="2:12" ht="18">
      <c r="B100" s="15" t="s">
        <v>39</v>
      </c>
      <c r="C100" s="23">
        <f>Data!B378/Data!B292</f>
        <v>0.3873120820554075</v>
      </c>
      <c r="D100" s="18">
        <f>Data!C378/Data!C292</f>
        <v>0.4051572343450417</v>
      </c>
      <c r="E100" s="18">
        <f>Data!D378/Data!D292</f>
        <v>0.4229634902878064</v>
      </c>
      <c r="F100" s="18">
        <f>Data!E378/Data!E292</f>
        <v>0.42236340849020315</v>
      </c>
      <c r="G100" s="18">
        <f>Data!F378/Data!F292</f>
        <v>0.4269466624456248</v>
      </c>
      <c r="H100" s="18">
        <f>Data!G378/Data!G292</f>
        <v>0.4253266713613449</v>
      </c>
      <c r="I100" s="18">
        <f>Data!H378/Data!H292</f>
        <v>0.41780554470909803</v>
      </c>
      <c r="J100" s="18">
        <f>Data!I378/Data!I292</f>
        <v>0.39799311007851307</v>
      </c>
      <c r="K100" s="18">
        <f>Data!J378/Data!J292</f>
        <v>0.3866610746251585</v>
      </c>
      <c r="L100" s="24">
        <f>Data!K378/Data!K292</f>
        <v>0.3494290477838246</v>
      </c>
    </row>
    <row r="101" spans="2:12" ht="18">
      <c r="B101" s="15" t="s">
        <v>41</v>
      </c>
      <c r="C101" s="23">
        <f>Data!B380/Data!B293</f>
        <v>0.42964104613218407</v>
      </c>
      <c r="D101" s="18">
        <f>Data!C380/Data!C293</f>
        <v>0.4088290281964211</v>
      </c>
      <c r="E101" s="18">
        <f>Data!D380/Data!D293</f>
        <v>0.4110720495955243</v>
      </c>
      <c r="F101" s="18">
        <f>Data!E380/Data!E293</f>
        <v>0.4123029755859008</v>
      </c>
      <c r="G101" s="18">
        <f>Data!F380/Data!F293</f>
        <v>0.4196281048317161</v>
      </c>
      <c r="H101" s="18">
        <f>Data!G380/Data!G293</f>
        <v>0.42182241096759415</v>
      </c>
      <c r="I101" s="18">
        <f>Data!H380/Data!H293</f>
        <v>0.4448518808454534</v>
      </c>
      <c r="J101" s="18">
        <f>Data!I380/Data!I293</f>
        <v>0.4354903215485522</v>
      </c>
      <c r="K101" s="18">
        <f>Data!J380/Data!J293</f>
        <v>0.43522039858412015</v>
      </c>
      <c r="L101" s="24">
        <f>Data!K380/Data!K293</f>
        <v>0.4444568860024474</v>
      </c>
    </row>
    <row r="102" spans="2:12" ht="18">
      <c r="B102" s="15" t="s">
        <v>42</v>
      </c>
      <c r="C102" s="23">
        <f>Data!B381/Data!B294</f>
        <v>0.39548844602029587</v>
      </c>
      <c r="D102" s="18">
        <f>Data!C381/Data!C294</f>
        <v>0.3680034997280617</v>
      </c>
      <c r="E102" s="18">
        <f>Data!D381/Data!D294</f>
        <v>0.3610886646811196</v>
      </c>
      <c r="F102" s="18">
        <f>Data!E381/Data!E294</f>
        <v>0.36921611479622213</v>
      </c>
      <c r="G102" s="18">
        <f>Data!F381/Data!F294</f>
        <v>0.3891649754081875</v>
      </c>
      <c r="H102" s="18">
        <f>Data!G381/Data!G294</f>
        <v>0.3733388406005316</v>
      </c>
      <c r="I102" s="18">
        <f>Data!H381/Data!H294</f>
        <v>0.37537191802198566</v>
      </c>
      <c r="J102" s="18">
        <f>Data!I381/Data!I294</f>
        <v>0.3672208353251536</v>
      </c>
      <c r="K102" s="18">
        <f>Data!J381/Data!J294</f>
        <v>0.3784651984633312</v>
      </c>
      <c r="L102" s="24">
        <f>Data!K381/Data!K294</f>
        <v>0.38080473439800655</v>
      </c>
    </row>
    <row r="103" spans="2:12" ht="18">
      <c r="B103" s="17" t="s">
        <v>43</v>
      </c>
      <c r="C103" s="27">
        <f>Data!B382/Data!B295</f>
        <v>0.34131283386176725</v>
      </c>
      <c r="D103" s="28">
        <f>Data!C382/Data!C295</f>
        <v>0.34448807486397326</v>
      </c>
      <c r="E103" s="28">
        <f>Data!D382/Data!D295</f>
        <v>0.33804330464105065</v>
      </c>
      <c r="F103" s="28">
        <f>Data!E382/Data!E295</f>
        <v>0.3497454515543463</v>
      </c>
      <c r="G103" s="28">
        <f>Data!F382/Data!F295</f>
        <v>0.3524855386208006</v>
      </c>
      <c r="H103" s="28">
        <f>Data!G382/Data!G295</f>
        <v>0.34782122537069843</v>
      </c>
      <c r="I103" s="28">
        <f>Data!H382/Data!H295</f>
        <v>0.34797280686898924</v>
      </c>
      <c r="J103" s="28">
        <f>Data!I382/Data!I295</f>
        <v>0.34405664602177005</v>
      </c>
      <c r="K103" s="28">
        <f>Data!J382/Data!J295</f>
        <v>0.33937820619048903</v>
      </c>
      <c r="L103" s="29"/>
    </row>
    <row r="104" ht="15">
      <c r="B104" s="6" t="s">
        <v>63</v>
      </c>
    </row>
    <row r="105" ht="14.25">
      <c r="B105" s="1"/>
    </row>
    <row r="106" spans="2:3" ht="14.25">
      <c r="B106" s="1" t="s">
        <v>44</v>
      </c>
      <c r="C106" s="1" t="s">
        <v>46</v>
      </c>
    </row>
    <row r="108" spans="2:3" ht="14.25">
      <c r="B108" s="1" t="s">
        <v>5</v>
      </c>
      <c r="C108" s="1" t="s">
        <v>6</v>
      </c>
    </row>
    <row r="109" spans="2:3" ht="14.25">
      <c r="B109" s="1" t="s">
        <v>7</v>
      </c>
      <c r="C109" s="1" t="s">
        <v>8</v>
      </c>
    </row>
    <row r="110" spans="2:4" ht="14.25">
      <c r="B110" s="1" t="s">
        <v>9</v>
      </c>
      <c r="C110" s="7" t="s">
        <v>54</v>
      </c>
      <c r="D110" s="8"/>
    </row>
    <row r="111" spans="2:3" ht="14.25">
      <c r="B111" s="1" t="s">
        <v>11</v>
      </c>
      <c r="C111" s="1" t="s">
        <v>12</v>
      </c>
    </row>
    <row r="113" spans="2:12" ht="18">
      <c r="B113" s="30"/>
      <c r="C113" s="42" t="s">
        <v>14</v>
      </c>
      <c r="D113" s="43" t="s">
        <v>15</v>
      </c>
      <c r="E113" s="43" t="s">
        <v>16</v>
      </c>
      <c r="F113" s="43" t="s">
        <v>17</v>
      </c>
      <c r="G113" s="43" t="s">
        <v>18</v>
      </c>
      <c r="H113" s="43" t="s">
        <v>19</v>
      </c>
      <c r="I113" s="43" t="s">
        <v>20</v>
      </c>
      <c r="J113" s="43" t="s">
        <v>21</v>
      </c>
      <c r="K113" s="43" t="s">
        <v>22</v>
      </c>
      <c r="L113" s="44" t="s">
        <v>23</v>
      </c>
    </row>
    <row r="114" spans="2:12" ht="18">
      <c r="B114" s="14" t="s">
        <v>60</v>
      </c>
      <c r="C114" s="20">
        <f>Data!B130/Data!B13</f>
        <v>1.0871917454831759</v>
      </c>
      <c r="D114" s="21">
        <f>Data!C130/Data!C13</f>
        <v>1.0375394238159603</v>
      </c>
      <c r="E114" s="21">
        <f>Data!D130/Data!D13</f>
        <v>1.091612387745926</v>
      </c>
      <c r="F114" s="21">
        <f>Data!E130/Data!E13</f>
        <v>1.0793349477696</v>
      </c>
      <c r="G114" s="21">
        <f>Data!F130/Data!F13</f>
        <v>1.1012620330396654</v>
      </c>
      <c r="H114" s="21">
        <f>Data!G130/Data!G13</f>
        <v>1.0872241849022384</v>
      </c>
      <c r="I114" s="21">
        <f>Data!H130/Data!H13</f>
        <v>1.081682450333939</v>
      </c>
      <c r="J114" s="21">
        <f>Data!I130/Data!I13</f>
        <v>1.0345028571560477</v>
      </c>
      <c r="K114" s="21">
        <f>Data!J130/Data!J13</f>
        <v>0.9908279656818004</v>
      </c>
      <c r="L114" s="22">
        <f>Data!K130/Data!K13</f>
        <v>1.0529076132618294</v>
      </c>
    </row>
    <row r="115" spans="2:12" ht="18">
      <c r="B115" s="35" t="s">
        <v>62</v>
      </c>
      <c r="C115" s="36">
        <f>C114*C85/C84*1.025</f>
        <v>1.0701011995413883</v>
      </c>
      <c r="D115" s="37">
        <f aca="true" t="shared" si="1" ref="D115:L115">D114*D85/D84*1.025</f>
        <v>1.0212294074248205</v>
      </c>
      <c r="E115" s="37">
        <f t="shared" si="1"/>
        <v>1.0744523497481167</v>
      </c>
      <c r="F115" s="37">
        <f t="shared" si="1"/>
        <v>1.0623679099052392</v>
      </c>
      <c r="G115" s="37">
        <f t="shared" si="1"/>
        <v>1.0839503035790576</v>
      </c>
      <c r="H115" s="37">
        <f t="shared" si="1"/>
        <v>1.0701331290160143</v>
      </c>
      <c r="I115" s="37">
        <f t="shared" si="1"/>
        <v>1.064678509963106</v>
      </c>
      <c r="J115" s="37">
        <f t="shared" si="1"/>
        <v>1.0182405752903236</v>
      </c>
      <c r="K115" s="37">
        <f t="shared" si="1"/>
        <v>0.9850047712471088</v>
      </c>
      <c r="L115" s="38">
        <f t="shared" si="1"/>
        <v>1.0467195705680892</v>
      </c>
    </row>
    <row r="116" spans="2:12" ht="18">
      <c r="B116" s="15" t="s">
        <v>27</v>
      </c>
      <c r="C116" s="23">
        <f>Data!B133/Data!B16</f>
        <v>0.9854282240291815</v>
      </c>
      <c r="D116" s="18">
        <f>Data!C133/Data!C16</f>
        <v>0.942116247714386</v>
      </c>
      <c r="E116" s="18">
        <f>Data!D133/Data!D16</f>
        <v>1.0544001792181608</v>
      </c>
      <c r="F116" s="18">
        <f>Data!E133/Data!E16</f>
        <v>1.0508154907314269</v>
      </c>
      <c r="G116" s="18">
        <f>Data!F133/Data!F16</f>
        <v>1.047282645524158</v>
      </c>
      <c r="H116" s="18">
        <f>Data!G133/Data!G16</f>
        <v>1.0039120118001668</v>
      </c>
      <c r="I116" s="18">
        <f>Data!H133/Data!H16</f>
        <v>0.9779433541689398</v>
      </c>
      <c r="J116" s="18">
        <f>Data!I133/Data!I16</f>
        <v>0.9563835236689066</v>
      </c>
      <c r="K116" s="18">
        <f>Data!J133/Data!J16</f>
        <v>1.0434996832547336</v>
      </c>
      <c r="L116" s="24">
        <f>Data!K133/Data!K16</f>
        <v>1.0593537107373243</v>
      </c>
    </row>
    <row r="117" spans="2:12" ht="18">
      <c r="B117" s="15" t="s">
        <v>28</v>
      </c>
      <c r="C117" s="23">
        <f>Data!B134/Data!B17</f>
        <v>0.8044146304901814</v>
      </c>
      <c r="D117" s="18">
        <f>Data!C134/Data!C17</f>
        <v>0.8580041190788242</v>
      </c>
      <c r="E117" s="18">
        <f>Data!D134/Data!D17</f>
        <v>0.8306025780400683</v>
      </c>
      <c r="F117" s="18">
        <f>Data!E134/Data!E17</f>
        <v>0.8909528585757271</v>
      </c>
      <c r="G117" s="18">
        <f>Data!F134/Data!F17</f>
        <v>0.9301719071407581</v>
      </c>
      <c r="H117" s="18">
        <f>Data!G134/Data!G17</f>
        <v>0.8849044675470638</v>
      </c>
      <c r="I117" s="18">
        <f>Data!H134/Data!H17</f>
        <v>0.8848036140042665</v>
      </c>
      <c r="J117" s="18">
        <f>Data!I134/Data!I17</f>
        <v>0.836005724466252</v>
      </c>
      <c r="K117" s="18">
        <f>Data!J134/Data!J17</f>
        <v>0.8436645517534312</v>
      </c>
      <c r="L117" s="24">
        <f>Data!K134/Data!K17</f>
        <v>0.9721548549357765</v>
      </c>
    </row>
    <row r="118" spans="2:12" ht="18">
      <c r="B118" s="15" t="s">
        <v>29</v>
      </c>
      <c r="C118" s="23">
        <f>Data!B135/Data!B18</f>
        <v>1.4807266464364799</v>
      </c>
      <c r="D118" s="18">
        <f>Data!C135/Data!C18</f>
        <v>1.504915866785839</v>
      </c>
      <c r="E118" s="18">
        <f>Data!D135/Data!D18</f>
        <v>1.3936121566006543</v>
      </c>
      <c r="F118" s="18">
        <f>Data!E135/Data!E18</f>
        <v>1.5289366508094049</v>
      </c>
      <c r="G118" s="18">
        <f>Data!F135/Data!F18</f>
        <v>1.4505155935613683</v>
      </c>
      <c r="H118" s="18">
        <f>Data!G135/Data!G18</f>
        <v>1.460745327500994</v>
      </c>
      <c r="I118" s="18">
        <f>Data!H135/Data!H18</f>
        <v>1.318793652492708</v>
      </c>
      <c r="J118" s="18">
        <f>Data!I135/Data!I18</f>
        <v>1.302843589677486</v>
      </c>
      <c r="K118" s="18">
        <f>Data!J135/Data!J18</f>
        <v>1.2526499012781878</v>
      </c>
      <c r="L118" s="24">
        <f>Data!K135/Data!K18</f>
        <v>1.393007895912996</v>
      </c>
    </row>
    <row r="119" spans="2:12" ht="18">
      <c r="B119" s="15" t="s">
        <v>61</v>
      </c>
      <c r="C119" s="23">
        <f>Data!B136/Data!B19</f>
        <v>1.2042116062757902</v>
      </c>
      <c r="D119" s="18">
        <f>Data!C136/Data!C19</f>
        <v>1.0979558483676153</v>
      </c>
      <c r="E119" s="18">
        <f>Data!D136/Data!D19</f>
        <v>1.173473436320121</v>
      </c>
      <c r="F119" s="18">
        <f>Data!E136/Data!E19</f>
        <v>1.0711885635831537</v>
      </c>
      <c r="G119" s="18">
        <f>Data!F136/Data!F19</f>
        <v>1.1228474568486682</v>
      </c>
      <c r="H119" s="18">
        <f>Data!G136/Data!G19</f>
        <v>1.1180440809156533</v>
      </c>
      <c r="I119" s="18">
        <f>Data!H136/Data!H19</f>
        <v>1.0743149130429144</v>
      </c>
      <c r="J119" s="18">
        <f>Data!I136/Data!I19</f>
        <v>0.9940691443811015</v>
      </c>
      <c r="K119" s="18">
        <f>Data!J136/Data!J19</f>
        <v>1.0033233887852513</v>
      </c>
      <c r="L119" s="24">
        <f>Data!K136/Data!K19</f>
        <v>1.048772876761087</v>
      </c>
    </row>
    <row r="120" spans="2:12" ht="18">
      <c r="B120" s="31" t="s">
        <v>58</v>
      </c>
      <c r="C120" s="32">
        <f>C119*C90/C89*1.03</f>
        <v>1.100065478503824</v>
      </c>
      <c r="D120" s="33">
        <f aca="true" t="shared" si="2" ref="D120:L120">D119*D90/D89*1.03</f>
        <v>1.0244907935052399</v>
      </c>
      <c r="E120" s="33">
        <f t="shared" si="2"/>
        <v>1.0669198403808926</v>
      </c>
      <c r="F120" s="33">
        <f t="shared" si="2"/>
        <v>0.984260615740064</v>
      </c>
      <c r="G120" s="33">
        <f t="shared" si="2"/>
        <v>1.0458590503486591</v>
      </c>
      <c r="H120" s="33">
        <f t="shared" si="2"/>
        <v>1.0966165233494027</v>
      </c>
      <c r="I120" s="33">
        <f t="shared" si="2"/>
        <v>1.028538019074428</v>
      </c>
      <c r="J120" s="33">
        <f t="shared" si="2"/>
        <v>0.9589565999149715</v>
      </c>
      <c r="K120" s="33">
        <f t="shared" si="2"/>
        <v>1.0293515213712432</v>
      </c>
      <c r="L120" s="34">
        <f t="shared" si="2"/>
        <v>1.019879765190799</v>
      </c>
    </row>
    <row r="121" spans="2:12" ht="18">
      <c r="B121" s="15" t="s">
        <v>31</v>
      </c>
      <c r="C121" s="23">
        <f>Data!B137/Data!B20</f>
        <v>1.111883396441724</v>
      </c>
      <c r="D121" s="18">
        <f>Data!C137/Data!C20</f>
        <v>0.877280517996572</v>
      </c>
      <c r="E121" s="18">
        <f>Data!D137/Data!D20</f>
        <v>1.2558527747241561</v>
      </c>
      <c r="F121" s="18">
        <f>Data!E137/Data!E20</f>
        <v>1.2555703871033987</v>
      </c>
      <c r="G121" s="18">
        <f>Data!F137/Data!F20</f>
        <v>1.1645301590935104</v>
      </c>
      <c r="H121" s="18">
        <f>Data!G137/Data!G20</f>
        <v>0.8699608797290206</v>
      </c>
      <c r="I121" s="18">
        <f>Data!H137/Data!H20</f>
        <v>0.9374963041807107</v>
      </c>
      <c r="J121" s="18">
        <f>Data!I137/Data!I20</f>
        <v>1.185293806806172</v>
      </c>
      <c r="K121" s="18">
        <f>Data!J137/Data!J20</f>
        <v>0.5919629680870688</v>
      </c>
      <c r="L121" s="24">
        <f>Data!K137/Data!K20</f>
        <v>0.8482735237684264</v>
      </c>
    </row>
    <row r="122" spans="2:12" ht="18">
      <c r="B122" s="15" t="s">
        <v>32</v>
      </c>
      <c r="C122" s="23">
        <f>Data!B138/Data!B21</f>
        <v>2.0329152032112394</v>
      </c>
      <c r="D122" s="18">
        <f>Data!C138/Data!C21</f>
        <v>2.789685356044476</v>
      </c>
      <c r="E122" s="18">
        <f>Data!D138/Data!D21</f>
        <v>3.1178277258132066</v>
      </c>
      <c r="F122" s="18">
        <f>Data!E138/Data!E21</f>
        <v>2.472987738254219</v>
      </c>
      <c r="G122" s="18">
        <f>Data!F138/Data!F21</f>
        <v>2.120695904313157</v>
      </c>
      <c r="H122" s="18">
        <f>Data!G138/Data!G21</f>
        <v>1.3610312015932728</v>
      </c>
      <c r="I122" s="18">
        <f>Data!H138/Data!H21</f>
        <v>1.5992059115473696</v>
      </c>
      <c r="J122" s="18">
        <f>Data!I138/Data!I21</f>
        <v>1.4063611031036802</v>
      </c>
      <c r="K122" s="18">
        <f>Data!J138/Data!J21</f>
        <v>1.300701918577445</v>
      </c>
      <c r="L122" s="24">
        <f>Data!K138/Data!K21</f>
        <v>1.2392832392832394</v>
      </c>
    </row>
    <row r="123" spans="2:12" ht="18">
      <c r="B123" s="15" t="s">
        <v>33</v>
      </c>
      <c r="C123" s="23">
        <f>Data!B139/Data!B22</f>
        <v>1.3770927476109343</v>
      </c>
      <c r="D123" s="18">
        <f>Data!C139/Data!C22</f>
        <v>1.3483947989930185</v>
      </c>
      <c r="E123" s="18">
        <f>Data!D139/Data!D22</f>
        <v>1.4199102621735553</v>
      </c>
      <c r="F123" s="18">
        <f>Data!E139/Data!E22</f>
        <v>1.3535167954581295</v>
      </c>
      <c r="G123" s="18">
        <f>Data!F139/Data!F22</f>
        <v>1.4207642305124288</v>
      </c>
      <c r="H123" s="18">
        <f>Data!G139/Data!G22</f>
        <v>1.3912232816986283</v>
      </c>
      <c r="I123" s="18">
        <f>Data!H139/Data!H22</f>
        <v>1.3146515327062427</v>
      </c>
      <c r="J123" s="18">
        <f>Data!I139/Data!I22</f>
        <v>1.2025181993314409</v>
      </c>
      <c r="K123" s="18">
        <f>Data!J139/Data!J22</f>
        <v>1.124735424816321</v>
      </c>
      <c r="L123" s="24">
        <f>Data!K139/Data!K22</f>
        <v>1.18292179857387</v>
      </c>
    </row>
    <row r="124" spans="2:12" ht="18">
      <c r="B124" s="16" t="s">
        <v>34</v>
      </c>
      <c r="C124" s="25">
        <f>Data!B140/Data!B23</f>
        <v>0.894367025342506</v>
      </c>
      <c r="D124" s="19">
        <f>Data!C140/Data!C23</f>
        <v>0.8358935184416361</v>
      </c>
      <c r="E124" s="19">
        <f>Data!D140/Data!D23</f>
        <v>0.9178703219940842</v>
      </c>
      <c r="F124" s="19">
        <f>Data!E140/Data!E23</f>
        <v>0.9167835041578032</v>
      </c>
      <c r="G124" s="19">
        <f>Data!F140/Data!F23</f>
        <v>0.9745437792336584</v>
      </c>
      <c r="H124" s="19">
        <f>Data!G140/Data!G23</f>
        <v>0.9853357403171038</v>
      </c>
      <c r="I124" s="19">
        <f>Data!H140/Data!H23</f>
        <v>0.9618175418887163</v>
      </c>
      <c r="J124" s="19">
        <f>Data!I140/Data!I23</f>
        <v>0.9190330512447762</v>
      </c>
      <c r="K124" s="19">
        <f>Data!J140/Data!J23</f>
        <v>0.9714835061507435</v>
      </c>
      <c r="L124" s="26">
        <f>Data!K140/Data!K23</f>
        <v>0.8909477035584937</v>
      </c>
    </row>
    <row r="125" spans="2:12" ht="18">
      <c r="B125" s="15" t="s">
        <v>35</v>
      </c>
      <c r="C125" s="23">
        <f>Data!B141/Data!B24</f>
        <v>0.8655227948463825</v>
      </c>
      <c r="D125" s="18">
        <f>Data!C141/Data!C24</f>
        <v>0.8670466862028823</v>
      </c>
      <c r="E125" s="18">
        <f>Data!D141/Data!D24</f>
        <v>0.9493415690816283</v>
      </c>
      <c r="F125" s="18">
        <f>Data!E141/Data!E24</f>
        <v>0.9873134589172754</v>
      </c>
      <c r="G125" s="18">
        <f>Data!F141/Data!F24</f>
        <v>0.91596079501221</v>
      </c>
      <c r="H125" s="18">
        <f>Data!G141/Data!G24</f>
        <v>1.0580310294773752</v>
      </c>
      <c r="I125" s="18">
        <f>Data!H141/Data!H24</f>
        <v>1.055253912488023</v>
      </c>
      <c r="J125" s="18">
        <f>Data!I141/Data!I24</f>
        <v>1.0308575748647792</v>
      </c>
      <c r="K125" s="18">
        <f>Data!J141/Data!J24</f>
        <v>1.0037436870079175</v>
      </c>
      <c r="L125" s="24">
        <f>Data!K141/Data!K24</f>
        <v>1.0623219217796287</v>
      </c>
    </row>
    <row r="126" spans="2:12" ht="18">
      <c r="B126" s="31" t="s">
        <v>59</v>
      </c>
      <c r="C126" s="32">
        <f>C125*C96/C95*1.03</f>
        <v>0.7619873364976275</v>
      </c>
      <c r="D126" s="33">
        <f aca="true" t="shared" si="3" ref="D126:L126">D125*D96/D95*1.03</f>
        <v>0.771730848124775</v>
      </c>
      <c r="E126" s="33">
        <f t="shared" si="3"/>
        <v>0.8339709749033439</v>
      </c>
      <c r="F126" s="33">
        <f t="shared" si="3"/>
        <v>0.8644128682686186</v>
      </c>
      <c r="G126" s="33">
        <f t="shared" si="3"/>
        <v>0.8260990978848376</v>
      </c>
      <c r="H126" s="33">
        <f t="shared" si="3"/>
        <v>0.950511593860804</v>
      </c>
      <c r="I126" s="33">
        <f t="shared" si="3"/>
        <v>0.9717496058859506</v>
      </c>
      <c r="J126" s="33">
        <f t="shared" si="3"/>
        <v>0.9616149556713317</v>
      </c>
      <c r="K126" s="33">
        <f t="shared" si="3"/>
        <v>0.9319544608890904</v>
      </c>
      <c r="L126" s="34">
        <f t="shared" si="3"/>
        <v>0.9316064509908504</v>
      </c>
    </row>
    <row r="127" spans="2:12" ht="18">
      <c r="B127" s="15" t="s">
        <v>36</v>
      </c>
      <c r="C127" s="23">
        <f>Data!B142/Data!B25</f>
        <v>1.7086859226106674</v>
      </c>
      <c r="D127" s="18">
        <f>Data!C142/Data!C25</f>
        <v>1.8927647978695403</v>
      </c>
      <c r="E127" s="18">
        <f>Data!D142/Data!D25</f>
        <v>1.5461112520708646</v>
      </c>
      <c r="F127" s="18">
        <f>Data!E142/Data!E25</f>
        <v>1.4044101186478621</v>
      </c>
      <c r="G127" s="18">
        <f>Data!F142/Data!F25</f>
        <v>1.2329890509331087</v>
      </c>
      <c r="H127" s="18">
        <f>Data!G142/Data!G25</f>
        <v>1.3331172413793104</v>
      </c>
      <c r="I127" s="18">
        <f>Data!H142/Data!H25</f>
        <v>1.5881832117559995</v>
      </c>
      <c r="J127" s="18">
        <f>Data!I142/Data!I25</f>
        <v>1.4531415061119775</v>
      </c>
      <c r="K127" s="18">
        <f>Data!J142/Data!J25</f>
        <v>1.3950583073548088</v>
      </c>
      <c r="L127" s="24">
        <f>Data!K142/Data!K25</f>
        <v>1.4579803860745901</v>
      </c>
    </row>
    <row r="128" spans="2:12" ht="18">
      <c r="B128" s="15" t="s">
        <v>37</v>
      </c>
      <c r="C128" s="23">
        <f>Data!B143/Data!B26</f>
        <v>1.0880537879697443</v>
      </c>
      <c r="D128" s="18">
        <f>Data!C143/Data!C26</f>
        <v>0.9541545970850535</v>
      </c>
      <c r="E128" s="18">
        <f>Data!D143/Data!D26</f>
        <v>0.9674092681959411</v>
      </c>
      <c r="F128" s="18">
        <f>Data!E143/Data!E26</f>
        <v>0.9704681664205681</v>
      </c>
      <c r="G128" s="18">
        <f>Data!F143/Data!F26</f>
        <v>0.9788947047570999</v>
      </c>
      <c r="H128" s="18">
        <f>Data!G143/Data!G26</f>
        <v>1.1192300175884307</v>
      </c>
      <c r="I128" s="18">
        <f>Data!H143/Data!H26</f>
        <v>0.9692270278359773</v>
      </c>
      <c r="J128" s="18">
        <f>Data!I143/Data!I26</f>
        <v>0.924203633070345</v>
      </c>
      <c r="K128" s="18">
        <f>Data!J143/Data!J26</f>
        <v>0.8587418234676573</v>
      </c>
      <c r="L128" s="24">
        <f>Data!K143/Data!K26</f>
        <v>1.1670655567117585</v>
      </c>
    </row>
    <row r="129" spans="2:12" ht="18">
      <c r="B129" s="15" t="s">
        <v>38</v>
      </c>
      <c r="C129" s="23">
        <f>Data!B144/Data!B27</f>
        <v>1.6546037183347606</v>
      </c>
      <c r="D129" s="18">
        <f>Data!C144/Data!C27</f>
        <v>1.5912336533575804</v>
      </c>
      <c r="E129" s="18">
        <f>Data!D144/Data!D27</f>
        <v>1.6620569986328741</v>
      </c>
      <c r="F129" s="18">
        <f>Data!E144/Data!E27</f>
        <v>1.5979356227375012</v>
      </c>
      <c r="G129" s="18">
        <f>Data!F144/Data!F27</f>
        <v>1.596522083232572</v>
      </c>
      <c r="H129" s="18">
        <f>Data!G144/Data!G27</f>
        <v>1.4859857482185272</v>
      </c>
      <c r="I129" s="18">
        <f>Data!H144/Data!H27</f>
        <v>1.558578516210915</v>
      </c>
      <c r="J129" s="18">
        <f>Data!I144/Data!I27</f>
        <v>1.4515896993238382</v>
      </c>
      <c r="K129" s="18">
        <f>Data!J144/Data!J27</f>
        <v>1.4648834319959074</v>
      </c>
      <c r="L129" s="24">
        <f>Data!K144/Data!K27</f>
        <v>1.8371570742877272</v>
      </c>
    </row>
    <row r="130" spans="2:12" ht="18">
      <c r="B130" s="15" t="s">
        <v>39</v>
      </c>
      <c r="C130" s="23">
        <f>Data!B145/Data!B28</f>
        <v>0.7329299433773732</v>
      </c>
      <c r="D130" s="18">
        <f>Data!C145/Data!C28</f>
        <v>0.865251853745845</v>
      </c>
      <c r="E130" s="18">
        <f>Data!D145/Data!D28</f>
        <v>1.064983606557377</v>
      </c>
      <c r="F130" s="18">
        <f>Data!E145/Data!E28</f>
        <v>1.1350919737386882</v>
      </c>
      <c r="G130" s="18">
        <f>Data!F145/Data!F28</f>
        <v>1.0115945169854257</v>
      </c>
      <c r="H130" s="18">
        <f>Data!G145/Data!G28</f>
        <v>0.9358506095992593</v>
      </c>
      <c r="I130" s="18">
        <f>Data!H145/Data!H28</f>
        <v>0.9232459089890159</v>
      </c>
      <c r="J130" s="18">
        <f>Data!I145/Data!I28</f>
        <v>0.8261049324017034</v>
      </c>
      <c r="K130" s="18">
        <f>Data!J145/Data!J28</f>
        <v>0.7422727619629093</v>
      </c>
      <c r="L130" s="24">
        <f>Data!K145/Data!K28</f>
        <v>0.6470090634441088</v>
      </c>
    </row>
    <row r="131" spans="2:12" ht="18">
      <c r="B131" s="15" t="s">
        <v>41</v>
      </c>
      <c r="C131" s="23">
        <f>Data!B146/Data!B30</f>
        <v>1.2880297072957623</v>
      </c>
      <c r="D131" s="18">
        <f>Data!C146/Data!C30</f>
        <v>1.2133841592545531</v>
      </c>
      <c r="E131" s="18">
        <f>Data!D146/Data!D30</f>
        <v>1.2539782716494614</v>
      </c>
      <c r="F131" s="18">
        <f>Data!E146/Data!E30</f>
        <v>1.3648697869240576</v>
      </c>
      <c r="G131" s="18">
        <f>Data!F146/Data!F30</f>
        <v>1.3635045832445107</v>
      </c>
      <c r="H131" s="18">
        <f>Data!G146/Data!G30</f>
        <v>1.3119724170728808</v>
      </c>
      <c r="I131" s="18">
        <f>Data!H146/Data!H30</f>
        <v>1.3148548204020358</v>
      </c>
      <c r="J131" s="18">
        <f>Data!I146/Data!I30</f>
        <v>1.204849238420889</v>
      </c>
      <c r="K131" s="18">
        <f>Data!J146/Data!J30</f>
        <v>1.2734724805400566</v>
      </c>
      <c r="L131" s="24">
        <f>Data!K146/Data!K30</f>
        <v>1.3747653953751904</v>
      </c>
    </row>
    <row r="132" spans="2:12" ht="18">
      <c r="B132" s="15" t="s">
        <v>42</v>
      </c>
      <c r="C132" s="23">
        <f>Data!B147/Data!B31</f>
        <v>1.102817936780201</v>
      </c>
      <c r="D132" s="18">
        <f>Data!C147/Data!C31</f>
        <v>0.9042125529457066</v>
      </c>
      <c r="E132" s="18">
        <f>Data!D147/Data!D31</f>
        <v>0.9701347872179312</v>
      </c>
      <c r="F132" s="18">
        <f>Data!E147/Data!E31</f>
        <v>0.9249364969403071</v>
      </c>
      <c r="G132" s="18">
        <f>Data!F147/Data!F31</f>
        <v>0.9316083609566337</v>
      </c>
      <c r="H132" s="18">
        <f>Data!G147/Data!G31</f>
        <v>0.7553405075489881</v>
      </c>
      <c r="I132" s="18">
        <f>Data!H147/Data!H31</f>
        <v>0.829928174411817</v>
      </c>
      <c r="J132" s="18">
        <f>Data!I147/Data!I31</f>
        <v>0.8330546590452489</v>
      </c>
      <c r="K132" s="18">
        <f>Data!J147/Data!J31</f>
        <v>0.8554516223326513</v>
      </c>
      <c r="L132" s="24">
        <f>Data!K147/Data!K31</f>
        <v>0.9302344176872743</v>
      </c>
    </row>
    <row r="133" spans="2:12" ht="18">
      <c r="B133" s="17" t="s">
        <v>43</v>
      </c>
      <c r="C133" s="27">
        <f>Data!B148/Data!B32</f>
        <v>1.2452926891771512</v>
      </c>
      <c r="D133" s="28">
        <f>Data!C148/Data!C32</f>
        <v>1.0373100590897728</v>
      </c>
      <c r="E133" s="28">
        <f>Data!D148/Data!D32</f>
        <v>0.8781683573255807</v>
      </c>
      <c r="F133" s="28">
        <f>Data!E148/Data!E32</f>
        <v>0.9308692739495021</v>
      </c>
      <c r="G133" s="28">
        <f>Data!F148/Data!F32</f>
        <v>0.7640293910696365</v>
      </c>
      <c r="H133" s="28">
        <f>Data!G148/Data!G32</f>
        <v>0.8128467647378791</v>
      </c>
      <c r="I133" s="28">
        <f>Data!H148/Data!H32</f>
        <v>0.9634188234702684</v>
      </c>
      <c r="J133" s="28">
        <f>Data!I148/Data!I32</f>
        <v>0.8881825906889639</v>
      </c>
      <c r="K133" s="28">
        <f>Data!J148/Data!J32</f>
        <v>0.8826573747046879</v>
      </c>
      <c r="L133" s="29"/>
    </row>
    <row r="134" ht="15">
      <c r="B134" s="6" t="s">
        <v>63</v>
      </c>
    </row>
    <row r="135" ht="14.25">
      <c r="B135" s="1"/>
    </row>
    <row r="136" spans="2:3" ht="14.25">
      <c r="B136" s="1" t="s">
        <v>44</v>
      </c>
      <c r="C136" s="1" t="s">
        <v>46</v>
      </c>
    </row>
    <row r="138" spans="2:3" ht="14.25">
      <c r="B138" s="1" t="s">
        <v>5</v>
      </c>
      <c r="C138" s="1" t="s">
        <v>6</v>
      </c>
    </row>
    <row r="139" spans="2:3" ht="14.25">
      <c r="B139" s="1" t="s">
        <v>7</v>
      </c>
      <c r="C139" s="1" t="s">
        <v>8</v>
      </c>
    </row>
    <row r="140" spans="2:3" ht="14.25">
      <c r="B140" s="1" t="s">
        <v>9</v>
      </c>
      <c r="C140" s="7" t="s">
        <v>68</v>
      </c>
    </row>
    <row r="141" spans="2:3" ht="14.25">
      <c r="B141" s="1" t="s">
        <v>11</v>
      </c>
      <c r="C141" s="1" t="s">
        <v>12</v>
      </c>
    </row>
    <row r="143" spans="2:12" ht="18">
      <c r="B143" s="30"/>
      <c r="C143" s="39" t="s">
        <v>14</v>
      </c>
      <c r="D143" s="40" t="s">
        <v>15</v>
      </c>
      <c r="E143" s="40" t="s">
        <v>16</v>
      </c>
      <c r="F143" s="40" t="s">
        <v>17</v>
      </c>
      <c r="G143" s="40" t="s">
        <v>18</v>
      </c>
      <c r="H143" s="40" t="s">
        <v>19</v>
      </c>
      <c r="I143" s="40" t="s">
        <v>20</v>
      </c>
      <c r="J143" s="40" t="s">
        <v>21</v>
      </c>
      <c r="K143" s="40" t="s">
        <v>22</v>
      </c>
      <c r="L143" s="41" t="s">
        <v>23</v>
      </c>
    </row>
    <row r="144" spans="2:12" ht="18">
      <c r="B144" s="14" t="s">
        <v>60</v>
      </c>
      <c r="C144" s="23">
        <f>Data!B159/Data!B103</f>
        <v>0.011493520779989025</v>
      </c>
      <c r="D144" s="18">
        <f>Data!C159/Data!C103</f>
        <v>0.01723989587914114</v>
      </c>
      <c r="E144" s="18">
        <f>Data!D159/Data!D103</f>
        <v>0.027921761569581455</v>
      </c>
      <c r="F144" s="18">
        <f>Data!E159/Data!E103</f>
        <v>0.016699637092837116</v>
      </c>
      <c r="G144" s="18">
        <f>Data!F159/Data!F103</f>
        <v>0.022071407384103375</v>
      </c>
      <c r="H144" s="18">
        <f>Data!G159/Data!G103</f>
        <v>0.020528067870229573</v>
      </c>
      <c r="I144" s="18">
        <f>Data!H159/Data!H103</f>
        <v>0.013880657891693342</v>
      </c>
      <c r="J144" s="18">
        <f>Data!I159/Data!I103</f>
        <v>-0.008017703403507553</v>
      </c>
      <c r="K144" s="18">
        <f>Data!J159/Data!J103</f>
        <v>-0.010072149792592402</v>
      </c>
      <c r="L144" s="24">
        <f>Data!K159/Data!K103</f>
        <v>0.025323602321180947</v>
      </c>
    </row>
    <row r="145" spans="2:12" ht="18">
      <c r="B145" s="35" t="s">
        <v>62</v>
      </c>
      <c r="C145" s="36">
        <f>C144*C115/C114</f>
        <v>0.01131284377821875</v>
      </c>
      <c r="D145" s="37">
        <f aca="true" t="shared" si="4" ref="D145:L145">D144*D115/D114</f>
        <v>0.01696888643321939</v>
      </c>
      <c r="E145" s="37">
        <f t="shared" si="4"/>
        <v>0.027482834259046653</v>
      </c>
      <c r="F145" s="37">
        <f t="shared" si="4"/>
        <v>0.01643712046121987</v>
      </c>
      <c r="G145" s="37">
        <f t="shared" si="4"/>
        <v>0.02172444705859954</v>
      </c>
      <c r="H145" s="37">
        <f t="shared" si="4"/>
        <v>0.020205368688148886</v>
      </c>
      <c r="I145" s="37">
        <f t="shared" si="4"/>
        <v>0.013662455332314274</v>
      </c>
      <c r="J145" s="37">
        <f t="shared" si="4"/>
        <v>-0.00789166590466288</v>
      </c>
      <c r="K145" s="37">
        <f t="shared" si="4"/>
        <v>-0.010012954767170158</v>
      </c>
      <c r="L145" s="38">
        <f t="shared" si="4"/>
        <v>0.025174772993375717</v>
      </c>
    </row>
    <row r="146" spans="2:12" ht="18">
      <c r="B146" s="15" t="s">
        <v>27</v>
      </c>
      <c r="C146" s="23">
        <f>Data!B162/Data!B104</f>
        <v>-0.007400985183498903</v>
      </c>
      <c r="D146" s="18">
        <f>Data!C162/Data!C104</f>
        <v>-0.002773184921879095</v>
      </c>
      <c r="E146" s="18">
        <f>Data!D162/Data!D104</f>
        <v>0.03695304728273937</v>
      </c>
      <c r="F146" s="18">
        <f>Data!E162/Data!E104</f>
        <v>0.02605468804155441</v>
      </c>
      <c r="G146" s="18">
        <f>Data!F162/Data!F104</f>
        <v>0.01568470807536116</v>
      </c>
      <c r="H146" s="18">
        <f>Data!G162/Data!G104</f>
        <v>-0.0031258184878423696</v>
      </c>
      <c r="I146" s="18">
        <f>Data!H162/Data!H104</f>
        <v>-0.015084073115738854</v>
      </c>
      <c r="J146" s="18">
        <f>Data!I162/Data!I104</f>
        <v>-0.03189599742806623</v>
      </c>
      <c r="K146" s="18">
        <f>Data!J162/Data!J104</f>
        <v>0.010468456735741372</v>
      </c>
      <c r="L146" s="24">
        <f>Data!K162/Data!K104</f>
        <v>0.024455724668383142</v>
      </c>
    </row>
    <row r="147" spans="2:12" ht="18">
      <c r="B147" s="15" t="s">
        <v>28</v>
      </c>
      <c r="C147" s="23">
        <f>Data!B163/Data!B105</f>
        <v>-0.05226795511503466</v>
      </c>
      <c r="D147" s="18">
        <f>Data!C163/Data!C105</f>
        <v>-0.02872960904037182</v>
      </c>
      <c r="E147" s="18">
        <f>Data!D163/Data!D105</f>
        <v>-0.011710800218632616</v>
      </c>
      <c r="F147" s="18">
        <f>Data!E163/Data!E105</f>
        <v>-0.022548106413431173</v>
      </c>
      <c r="G147" s="18">
        <f>Data!F163/Data!F105</f>
        <v>-0.018787764350453172</v>
      </c>
      <c r="H147" s="18">
        <f>Data!G163/Data!G105</f>
        <v>-0.04571679543231319</v>
      </c>
      <c r="I147" s="18">
        <f>Data!H163/Data!H105</f>
        <v>-0.04928275422378068</v>
      </c>
      <c r="J147" s="18">
        <f>Data!I163/Data!I105</f>
        <v>-0.05427172354094354</v>
      </c>
      <c r="K147" s="18">
        <f>Data!J163/Data!J105</f>
        <v>-0.049218165347197605</v>
      </c>
      <c r="L147" s="24">
        <f>Data!K163/Data!K105</f>
        <v>0.0120414379434998</v>
      </c>
    </row>
    <row r="148" spans="2:12" ht="18">
      <c r="B148" s="15" t="s">
        <v>29</v>
      </c>
      <c r="C148" s="23">
        <f>Data!B164/Data!B106</f>
        <v>0.0896793425717048</v>
      </c>
      <c r="D148" s="18">
        <f>Data!C164/Data!C106</f>
        <v>0.10098640446519244</v>
      </c>
      <c r="E148" s="18">
        <f>Data!D164/Data!D106</f>
        <v>0.08857411498505546</v>
      </c>
      <c r="F148" s="18">
        <f>Data!E164/Data!E106</f>
        <v>0.11397580491800881</v>
      </c>
      <c r="G148" s="18">
        <f>Data!F164/Data!F106</f>
        <v>0.10263649516104112</v>
      </c>
      <c r="H148" s="18">
        <f>Data!G164/Data!G106</f>
        <v>0.10111931316697424</v>
      </c>
      <c r="I148" s="18">
        <f>Data!H164/Data!H106</f>
        <v>0.06515825600610144</v>
      </c>
      <c r="J148" s="18">
        <f>Data!I164/Data!I106</f>
        <v>0.06235976932633648</v>
      </c>
      <c r="K148" s="18">
        <f>Data!J164/Data!J106</f>
        <v>0.05058050043552448</v>
      </c>
      <c r="L148" s="24">
        <f>Data!K164/Data!K106</f>
        <v>0.09571443048840828</v>
      </c>
    </row>
    <row r="149" spans="2:12" ht="18">
      <c r="B149" s="15" t="s">
        <v>61</v>
      </c>
      <c r="C149" s="23">
        <f>Data!B165/Data!B107</f>
        <v>0.035327081245326845</v>
      </c>
      <c r="D149" s="18">
        <f>Data!C165/Data!C107</f>
        <v>0.04266175056650373</v>
      </c>
      <c r="E149" s="18">
        <f>Data!D165/Data!D107</f>
        <v>0.04612290953001527</v>
      </c>
      <c r="F149" s="18">
        <f>Data!E165/Data!E107</f>
        <v>0.02572692866208537</v>
      </c>
      <c r="G149" s="18">
        <f>Data!F165/Data!F107</f>
        <v>0.04307216199923212</v>
      </c>
      <c r="H149" s="18">
        <f>Data!G165/Data!G107</f>
        <v>0.042081454482589715</v>
      </c>
      <c r="I149" s="18">
        <f>Data!H165/Data!H107</f>
        <v>0.023164447920685335</v>
      </c>
      <c r="J149" s="18">
        <f>Data!I165/Data!I107</f>
        <v>-0.0030520144776617158</v>
      </c>
      <c r="K149" s="18">
        <f>Data!J165/Data!J107</f>
        <v>0.004574626192362337</v>
      </c>
      <c r="L149" s="24">
        <f>Data!K165/Data!K107</f>
        <v>0.039660961829815024</v>
      </c>
    </row>
    <row r="150" spans="2:12" ht="18">
      <c r="B150" s="31" t="s">
        <v>58</v>
      </c>
      <c r="C150" s="32">
        <f>C149*C120/C119</f>
        <v>0.03227182193872967</v>
      </c>
      <c r="D150" s="33">
        <f aca="true" t="shared" si="5" ref="D150:L150">D149*D120/D119</f>
        <v>0.03980722062292461</v>
      </c>
      <c r="E150" s="33">
        <f t="shared" si="5"/>
        <v>0.04193486256321359</v>
      </c>
      <c r="F150" s="33">
        <f t="shared" si="5"/>
        <v>0.023639164482247725</v>
      </c>
      <c r="G150" s="33">
        <f t="shared" si="5"/>
        <v>0.04011890499481425</v>
      </c>
      <c r="H150" s="33">
        <f t="shared" si="5"/>
        <v>0.041274954270488266</v>
      </c>
      <c r="I150" s="33">
        <f t="shared" si="5"/>
        <v>0.022177403560200527</v>
      </c>
      <c r="J150" s="33">
        <f t="shared" si="5"/>
        <v>-0.002944211117438832</v>
      </c>
      <c r="K150" s="33">
        <f t="shared" si="5"/>
        <v>0.004693300767675804</v>
      </c>
      <c r="L150" s="34">
        <f t="shared" si="5"/>
        <v>0.038568324309789966</v>
      </c>
    </row>
    <row r="151" spans="2:12" ht="18">
      <c r="B151" s="15" t="s">
        <v>31</v>
      </c>
      <c r="C151" s="23">
        <f>Data!B166/Data!B108</f>
        <v>0.019486794073437834</v>
      </c>
      <c r="D151" s="18">
        <f>Data!C166/Data!C108</f>
        <v>-0.03553534978660234</v>
      </c>
      <c r="E151" s="18">
        <f>Data!D166/Data!D108</f>
        <v>0.05181809550935156</v>
      </c>
      <c r="F151" s="18">
        <f>Data!E166/Data!E108</f>
        <v>-0.019922907011997056</v>
      </c>
      <c r="G151" s="18">
        <f>Data!F166/Data!F108</f>
        <v>0.02032352891391558</v>
      </c>
      <c r="H151" s="18">
        <f>Data!G166/Data!G108</f>
        <v>-0.1098499444034657</v>
      </c>
      <c r="I151" s="18">
        <f>Data!H166/Data!H108</f>
        <v>-0.17141113173089703</v>
      </c>
      <c r="J151" s="18">
        <f>Data!I166/Data!I108</f>
        <v>-0.1661043017674531</v>
      </c>
      <c r="K151" s="18">
        <f>Data!J166/Data!J108</f>
        <v>-0.4252313592745567</v>
      </c>
      <c r="L151" s="24">
        <f>Data!K166/Data!K108</f>
        <v>-0.14455194570735913</v>
      </c>
    </row>
    <row r="152" spans="2:12" ht="18">
      <c r="B152" s="15" t="s">
        <v>32</v>
      </c>
      <c r="C152" s="23">
        <f>Data!B167/Data!B109</f>
        <v>0.12650285841680334</v>
      </c>
      <c r="D152" s="18">
        <f>Data!C167/Data!C109</f>
        <v>0.23536059174029175</v>
      </c>
      <c r="E152" s="18">
        <f>Data!D167/Data!D109</f>
        <v>0.24108110027879887</v>
      </c>
      <c r="F152" s="18">
        <f>Data!E167/Data!E109</f>
        <v>0.1829766288693623</v>
      </c>
      <c r="G152" s="18">
        <f>Data!F167/Data!F109</f>
        <v>0.13465196594455833</v>
      </c>
      <c r="H152" s="18">
        <f>Data!G167/Data!G109</f>
        <v>0.011938836999096113</v>
      </c>
      <c r="I152" s="18">
        <f>Data!H167/Data!H109</f>
        <v>0.045414655550680125</v>
      </c>
      <c r="J152" s="18">
        <f>Data!I167/Data!I109</f>
        <v>0.013467834704893373</v>
      </c>
      <c r="K152" s="18">
        <f>Data!J167/Data!J109</f>
        <v>0.02351575226146328</v>
      </c>
      <c r="L152" s="24">
        <f>Data!K167/Data!K109</f>
        <v>0.01504981546287266</v>
      </c>
    </row>
    <row r="153" spans="2:12" ht="18">
      <c r="B153" s="15" t="s">
        <v>33</v>
      </c>
      <c r="C153" s="23">
        <f>Data!B168/Data!B110</f>
        <v>0.07008351781587109</v>
      </c>
      <c r="D153" s="18">
        <f>Data!C168/Data!C110</f>
        <v>0.08303524845827875</v>
      </c>
      <c r="E153" s="18">
        <f>Data!D168/Data!D110</f>
        <v>0.10415157126372004</v>
      </c>
      <c r="F153" s="18">
        <f>Data!E168/Data!E110</f>
        <v>0.09143219370101914</v>
      </c>
      <c r="G153" s="18">
        <f>Data!F168/Data!F110</f>
        <v>0.08602831052034471</v>
      </c>
      <c r="H153" s="18">
        <f>Data!G168/Data!G110</f>
        <v>0.08524840278439973</v>
      </c>
      <c r="I153" s="18">
        <f>Data!H168/Data!H110</f>
        <v>0.06920080865644963</v>
      </c>
      <c r="J153" s="18">
        <f>Data!I168/Data!I110</f>
        <v>0.040714595726212055</v>
      </c>
      <c r="K153" s="18">
        <f>Data!J168/Data!J110</f>
        <v>0.025707986123364578</v>
      </c>
      <c r="L153" s="24">
        <f>Data!K168/Data!K110</f>
        <v>0.05506720947945721</v>
      </c>
    </row>
    <row r="154" spans="2:12" ht="18">
      <c r="B154" s="16" t="s">
        <v>34</v>
      </c>
      <c r="C154" s="25">
        <f>Data!B169/Data!B111</f>
        <v>-0.02071296789055252</v>
      </c>
      <c r="D154" s="19">
        <f>Data!C169/Data!C111</f>
        <v>-0.023572465686694813</v>
      </c>
      <c r="E154" s="19">
        <f>Data!D169/Data!D111</f>
        <v>-0.003444451474359213</v>
      </c>
      <c r="F154" s="19">
        <f>Data!E169/Data!E111</f>
        <v>-0.018288935979079463</v>
      </c>
      <c r="G154" s="19">
        <f>Data!F169/Data!F111</f>
        <v>-0.009723225030084236</v>
      </c>
      <c r="H154" s="19">
        <f>Data!G169/Data!G111</f>
        <v>0.0007354207857372091</v>
      </c>
      <c r="I154" s="19">
        <f>Data!H169/Data!H111</f>
        <v>-0.0020049943046661148</v>
      </c>
      <c r="J154" s="19">
        <f>Data!I169/Data!I111</f>
        <v>-0.02011228820858962</v>
      </c>
      <c r="K154" s="19">
        <f>Data!J169/Data!J111</f>
        <v>-0.006414397386517678</v>
      </c>
      <c r="L154" s="26">
        <f>Data!K169/Data!K111</f>
        <v>-0.017091632136171552</v>
      </c>
    </row>
    <row r="155" spans="2:12" ht="18">
      <c r="B155" s="15" t="s">
        <v>35</v>
      </c>
      <c r="C155" s="23">
        <f>Data!B170/Data!B112</f>
        <v>-0.03090106219863886</v>
      </c>
      <c r="D155" s="18">
        <f>Data!C170/Data!C112</f>
        <v>0.00592168739466699</v>
      </c>
      <c r="E155" s="18">
        <f>Data!D170/Data!D112</f>
        <v>0.009266571523660712</v>
      </c>
      <c r="F155" s="18">
        <f>Data!E170/Data!E112</f>
        <v>0.009527924481340565</v>
      </c>
      <c r="G155" s="18">
        <f>Data!F170/Data!F112</f>
        <v>-0.000999443244931492</v>
      </c>
      <c r="H155" s="18">
        <f>Data!G170/Data!G112</f>
        <v>0.01728927519984845</v>
      </c>
      <c r="I155" s="18">
        <f>Data!H170/Data!H112</f>
        <v>0.011551737688230326</v>
      </c>
      <c r="J155" s="18">
        <f>Data!I170/Data!I112</f>
        <v>0.010056097056425607</v>
      </c>
      <c r="K155" s="18">
        <f>Data!J170/Data!J112</f>
        <v>0.01360433918653271</v>
      </c>
      <c r="L155" s="24">
        <f>Data!K170/Data!K112</f>
        <v>0.04933397045250735</v>
      </c>
    </row>
    <row r="156" spans="2:12" ht="18">
      <c r="B156" s="31" t="s">
        <v>59</v>
      </c>
      <c r="C156" s="32">
        <f>C155*C126/C125</f>
        <v>-0.02720461924271729</v>
      </c>
      <c r="D156" s="33">
        <f aca="true" t="shared" si="6" ref="D156:L156">D155*D126/D125</f>
        <v>0.005270706766010075</v>
      </c>
      <c r="E156" s="33">
        <f t="shared" si="6"/>
        <v>0.008140433263735446</v>
      </c>
      <c r="F156" s="33">
        <f t="shared" si="6"/>
        <v>0.008341890263092695</v>
      </c>
      <c r="G156" s="33">
        <f t="shared" si="6"/>
        <v>-0.0009013913777979924</v>
      </c>
      <c r="H156" s="33">
        <f t="shared" si="6"/>
        <v>0.015532301103705425</v>
      </c>
      <c r="I156" s="33">
        <f t="shared" si="6"/>
        <v>0.010637626085051931</v>
      </c>
      <c r="J156" s="33">
        <f t="shared" si="6"/>
        <v>0.009380629837647335</v>
      </c>
      <c r="K156" s="33">
        <f t="shared" si="6"/>
        <v>0.012631336820788801</v>
      </c>
      <c r="L156" s="34">
        <f t="shared" si="6"/>
        <v>0.04326357593144152</v>
      </c>
    </row>
    <row r="157" spans="2:12" ht="18">
      <c r="B157" s="15" t="s">
        <v>36</v>
      </c>
      <c r="C157" s="23">
        <f>Data!B171/Data!B113</f>
        <v>0.13022041375398946</v>
      </c>
      <c r="D157" s="18">
        <f>Data!C171/Data!C113</f>
        <v>0.13419470486524215</v>
      </c>
      <c r="E157" s="18">
        <f>Data!D171/Data!D113</f>
        <v>0.09444908847444924</v>
      </c>
      <c r="F157" s="18">
        <f>Data!E171/Data!E113</f>
        <v>0.058567663823222586</v>
      </c>
      <c r="G157" s="18">
        <f>Data!F171/Data!F113</f>
        <v>0.04486905223313384</v>
      </c>
      <c r="H157" s="18">
        <f>Data!G171/Data!G113</f>
        <v>0.05203208411373666</v>
      </c>
      <c r="I157" s="18">
        <f>Data!H171/Data!H113</f>
        <v>0.09587308750972552</v>
      </c>
      <c r="J157" s="18">
        <f>Data!I171/Data!I113</f>
        <v>0.0720909235515388</v>
      </c>
      <c r="K157" s="18">
        <f>Data!J171/Data!J113</f>
        <v>0.06120268555042245</v>
      </c>
      <c r="L157" s="24">
        <f>Data!K171/Data!K113</f>
        <v>0.07768058765124024</v>
      </c>
    </row>
    <row r="158" spans="2:12" ht="18">
      <c r="B158" s="15" t="s">
        <v>37</v>
      </c>
      <c r="C158" s="23">
        <f>Data!B172/Data!B114</f>
        <v>0.014535869623423991</v>
      </c>
      <c r="D158" s="18">
        <f>Data!C172/Data!C114</f>
        <v>-0.018001073140898785</v>
      </c>
      <c r="E158" s="18">
        <f>Data!D172/Data!D114</f>
        <v>-0.0024876188307622247</v>
      </c>
      <c r="F158" s="18">
        <f>Data!E172/Data!E114</f>
        <v>-0.009697363065312813</v>
      </c>
      <c r="G158" s="18">
        <f>Data!F172/Data!F114</f>
        <v>-0.010319598717771222</v>
      </c>
      <c r="H158" s="18">
        <f>Data!G172/Data!G114</f>
        <v>0.02582572833017973</v>
      </c>
      <c r="I158" s="18">
        <f>Data!H172/Data!H114</f>
        <v>-0.013982839690739452</v>
      </c>
      <c r="J158" s="18">
        <f>Data!I172/Data!I114</f>
        <v>-0.03728259239823075</v>
      </c>
      <c r="K158" s="18">
        <f>Data!J172/Data!J114</f>
        <v>-0.041769243394058755</v>
      </c>
      <c r="L158" s="24">
        <f>Data!K172/Data!K114</f>
        <v>0.053851623145776316</v>
      </c>
    </row>
    <row r="159" spans="2:12" ht="18">
      <c r="B159" s="15" t="s">
        <v>38</v>
      </c>
      <c r="C159" s="23">
        <f>Data!B173/Data!B115</f>
        <v>0.11451848757050345</v>
      </c>
      <c r="D159" s="18">
        <f>Data!C173/Data!C115</f>
        <v>0.12206274975637041</v>
      </c>
      <c r="E159" s="18">
        <f>Data!D173/Data!D115</f>
        <v>0.15641391655054435</v>
      </c>
      <c r="F159" s="18">
        <f>Data!E173/Data!E115</f>
        <v>0.12000974368690286</v>
      </c>
      <c r="G159" s="18">
        <f>Data!F173/Data!F115</f>
        <v>0.14851206198274344</v>
      </c>
      <c r="H159" s="18">
        <f>Data!G173/Data!G115</f>
        <v>0.09642124807443152</v>
      </c>
      <c r="I159" s="18">
        <f>Data!H173/Data!H115</f>
        <v>0.08533441038477976</v>
      </c>
      <c r="J159" s="18">
        <f>Data!I173/Data!I115</f>
        <v>0.04669257313936841</v>
      </c>
      <c r="K159" s="18">
        <f>Data!J173/Data!J115</f>
        <v>0.0836204595878925</v>
      </c>
      <c r="L159" s="24">
        <f>Data!K173/Data!K115</f>
        <v>0.16014548301339032</v>
      </c>
    </row>
    <row r="160" spans="2:12" ht="18">
      <c r="B160" s="15" t="s">
        <v>39</v>
      </c>
      <c r="C160" s="23">
        <f>Data!B174/Data!B116</f>
        <v>-0.05495500025139524</v>
      </c>
      <c r="D160" s="18">
        <f>Data!C174/Data!C116</f>
        <v>-0.01218223793188903</v>
      </c>
      <c r="E160" s="18">
        <f>Data!D174/Data!D116</f>
        <v>0.030001016983626564</v>
      </c>
      <c r="F160" s="18">
        <f>Data!E174/Data!E116</f>
        <v>0.045726978296747614</v>
      </c>
      <c r="G160" s="18">
        <f>Data!F174/Data!F116</f>
        <v>0.003400283747816197</v>
      </c>
      <c r="H160" s="18">
        <f>Data!G174/Data!G116</f>
        <v>-0.01515710405419</v>
      </c>
      <c r="I160" s="18">
        <f>Data!H174/Data!H116</f>
        <v>-0.024631425646654072</v>
      </c>
      <c r="J160" s="18">
        <f>Data!I174/Data!I116</f>
        <v>-0.04961144047428297</v>
      </c>
      <c r="K160" s="18">
        <f>Data!J174/Data!J116</f>
        <v>-0.06767641143445396</v>
      </c>
      <c r="L160" s="24">
        <f>Data!K174/Data!K116</f>
        <v>-0.05956987217800707</v>
      </c>
    </row>
    <row r="161" spans="2:12" ht="18">
      <c r="B161" s="15" t="s">
        <v>41</v>
      </c>
      <c r="C161" s="23">
        <f>Data!B176/Data!B117</f>
        <v>0.04259306828019903</v>
      </c>
      <c r="D161" s="18">
        <f>Data!C176/Data!C117</f>
        <v>0.05270136212751345</v>
      </c>
      <c r="E161" s="18">
        <f>Data!D176/Data!D117</f>
        <v>0.056059575111514326</v>
      </c>
      <c r="F161" s="18">
        <f>Data!E176/Data!E117</f>
        <v>0.0714366324342625</v>
      </c>
      <c r="G161" s="18">
        <f>Data!F176/Data!F117</f>
        <v>0.07523711283741225</v>
      </c>
      <c r="H161" s="18">
        <f>Data!G176/Data!G117</f>
        <v>0.06878535304586865</v>
      </c>
      <c r="I161" s="18">
        <f>Data!H176/Data!H117</f>
        <v>0.0634254872069548</v>
      </c>
      <c r="J161" s="18">
        <f>Data!I176/Data!I117</f>
        <v>0.027987521996480563</v>
      </c>
      <c r="K161" s="18">
        <f>Data!J176/Data!J117</f>
        <v>0.060608642443864394</v>
      </c>
      <c r="L161" s="24">
        <f>Data!K176/Data!K117</f>
        <v>0.09140279455166402</v>
      </c>
    </row>
    <row r="162" spans="2:12" ht="18">
      <c r="B162" s="15" t="s">
        <v>42</v>
      </c>
      <c r="C162" s="23">
        <f>Data!B177/Data!B118</f>
        <v>0.013713982964502588</v>
      </c>
      <c r="D162" s="18">
        <f>Data!C177/Data!C118</f>
        <v>-0.01765628571653779</v>
      </c>
      <c r="E162" s="18">
        <f>Data!D177/Data!D118</f>
        <v>-0.007349602505791179</v>
      </c>
      <c r="F162" s="18">
        <f>Data!E177/Data!E118</f>
        <v>-0.019450216433589265</v>
      </c>
      <c r="G162" s="18">
        <f>Data!F177/Data!F118</f>
        <v>-0.023816576161483187</v>
      </c>
      <c r="H162" s="18">
        <f>Data!G177/Data!G118</f>
        <v>-0.06670138639465556</v>
      </c>
      <c r="I162" s="18">
        <f>Data!H177/Data!H118</f>
        <v>-0.0523806221174186</v>
      </c>
      <c r="J162" s="18">
        <f>Data!I177/Data!I118</f>
        <v>-0.053635735911191376</v>
      </c>
      <c r="K162" s="18">
        <f>Data!J177/Data!J118</f>
        <v>-0.04029779008772567</v>
      </c>
      <c r="L162" s="24">
        <f>Data!K177/Data!K118</f>
        <v>-0.008101851851851851</v>
      </c>
    </row>
    <row r="163" spans="2:12" ht="18">
      <c r="B163" s="17" t="s">
        <v>43</v>
      </c>
      <c r="C163" s="27">
        <f>Data!B178/Data!B119</f>
        <v>0.039862835000846884</v>
      </c>
      <c r="D163" s="28">
        <f>Data!C178/Data!C119</f>
        <v>0.004563506042609965</v>
      </c>
      <c r="E163" s="28">
        <f>Data!D178/Data!D119</f>
        <v>-0.024058922708314848</v>
      </c>
      <c r="F163" s="28">
        <f>Data!E178/Data!E119</f>
        <v>-0.025268560101738734</v>
      </c>
      <c r="G163" s="28">
        <f>Data!F178/Data!F119</f>
        <v>-0.05117334769562207</v>
      </c>
      <c r="H163" s="28">
        <f>Data!G178/Data!G119</f>
        <v>-0.03890906946483563</v>
      </c>
      <c r="I163" s="28">
        <f>Data!H178/Data!H119</f>
        <v>-0.009244915335586681</v>
      </c>
      <c r="J163" s="28">
        <f>Data!I178/Data!I119</f>
        <v>-0.01987058604900548</v>
      </c>
      <c r="K163" s="28">
        <f>Data!J178/Data!J119</f>
        <v>-0.024819482395746568</v>
      </c>
      <c r="L163" s="29"/>
    </row>
    <row r="164" spans="2:12" ht="15">
      <c r="B164" s="6" t="s">
        <v>63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ht="14.25">
      <c r="B165" s="1"/>
    </row>
    <row r="166" spans="2:3" ht="14.25">
      <c r="B166" s="1" t="s">
        <v>44</v>
      </c>
      <c r="C166" s="1" t="s">
        <v>46</v>
      </c>
    </row>
    <row r="168" spans="2:3" ht="14.25">
      <c r="B168" s="1" t="s">
        <v>5</v>
      </c>
      <c r="C168" s="1" t="s">
        <v>6</v>
      </c>
    </row>
    <row r="169" spans="2:3" ht="14.25">
      <c r="B169" s="1" t="s">
        <v>7</v>
      </c>
      <c r="C169" s="1" t="s">
        <v>53</v>
      </c>
    </row>
    <row r="170" spans="2:3" ht="14.25">
      <c r="B170" s="1" t="s">
        <v>9</v>
      </c>
      <c r="C170" s="7" t="s">
        <v>47</v>
      </c>
    </row>
    <row r="171" spans="2:3" ht="14.25">
      <c r="B171" s="1" t="s">
        <v>11</v>
      </c>
      <c r="C171" s="1" t="s">
        <v>12</v>
      </c>
    </row>
    <row r="173" spans="2:12" ht="18">
      <c r="B173" s="30"/>
      <c r="C173" s="42" t="s">
        <v>14</v>
      </c>
      <c r="D173" s="43" t="s">
        <v>15</v>
      </c>
      <c r="E173" s="43" t="s">
        <v>16</v>
      </c>
      <c r="F173" s="43" t="s">
        <v>17</v>
      </c>
      <c r="G173" s="43" t="s">
        <v>18</v>
      </c>
      <c r="H173" s="43" t="s">
        <v>19</v>
      </c>
      <c r="I173" s="43" t="s">
        <v>20</v>
      </c>
      <c r="J173" s="43" t="s">
        <v>21</v>
      </c>
      <c r="K173" s="43" t="s">
        <v>22</v>
      </c>
      <c r="L173" s="44" t="s">
        <v>23</v>
      </c>
    </row>
    <row r="174" spans="2:12" ht="18">
      <c r="B174" s="46" t="s">
        <v>60</v>
      </c>
      <c r="C174" s="47">
        <f>Data!B189/Data!B103</f>
        <v>0.016035352562538577</v>
      </c>
      <c r="D174" s="48">
        <f>Data!C189/Data!C103</f>
        <v>0.015625469458882914</v>
      </c>
      <c r="E174" s="48">
        <f>Data!D189/Data!D103</f>
        <v>0.01530404607795903</v>
      </c>
      <c r="F174" s="48">
        <f>Data!E189/Data!E103</f>
        <v>0.01626953097756835</v>
      </c>
      <c r="G174" s="48">
        <f>Data!F189/Data!F103</f>
        <v>0.01660085565520982</v>
      </c>
      <c r="H174" s="48">
        <f>Data!G189/Data!G103</f>
        <v>0.016405053532271997</v>
      </c>
      <c r="I174" s="48">
        <f>Data!H189/Data!H103</f>
        <v>0.015777654318806025</v>
      </c>
      <c r="J174" s="48">
        <f>Data!I189/Data!I103</f>
        <v>0.016219863385894925</v>
      </c>
      <c r="K174" s="48">
        <f>Data!J189/Data!J103</f>
        <v>0.016720392318229246</v>
      </c>
      <c r="L174" s="49">
        <f>Data!K189/Data!K103</f>
        <v>0.0321523390648254</v>
      </c>
    </row>
    <row r="175" spans="2:12" ht="18">
      <c r="B175" s="15" t="s">
        <v>27</v>
      </c>
      <c r="C175" s="23">
        <f>Data!B192/Data!B104</f>
        <v>0.04770438682740883</v>
      </c>
      <c r="D175" s="18">
        <f>Data!C192/Data!C104</f>
        <v>0.04824960570265931</v>
      </c>
      <c r="E175" s="18">
        <f>Data!D192/Data!D104</f>
        <v>0.04956932114451668</v>
      </c>
      <c r="F175" s="18">
        <f>Data!E192/Data!E104</f>
        <v>0.050182308876062315</v>
      </c>
      <c r="G175" s="18">
        <f>Data!F192/Data!F104</f>
        <v>0.04910014868073586</v>
      </c>
      <c r="H175" s="18">
        <f>Data!G192/Data!G104</f>
        <v>0.04806804666400457</v>
      </c>
      <c r="I175" s="18">
        <f>Data!H192/Data!H104</f>
        <v>0.04734468729460118</v>
      </c>
      <c r="J175" s="18">
        <f>Data!I192/Data!I104</f>
        <v>0.047440122166854205</v>
      </c>
      <c r="K175" s="18">
        <f>Data!J192/Data!J104</f>
        <v>0.04806373769487111</v>
      </c>
      <c r="L175" s="24">
        <f>Data!K192/Data!K104</f>
        <v>0.06742740279633673</v>
      </c>
    </row>
    <row r="176" spans="2:12" ht="18">
      <c r="B176" s="15" t="s">
        <v>28</v>
      </c>
      <c r="C176" s="23">
        <f>Data!B193/Data!B105</f>
        <v>0.01783658079519541</v>
      </c>
      <c r="D176" s="18">
        <f>Data!C193/Data!C105</f>
        <v>0.017998724141073546</v>
      </c>
      <c r="E176" s="18">
        <f>Data!D193/Data!D105</f>
        <v>0.017630161997464793</v>
      </c>
      <c r="F176" s="18">
        <f>Data!E193/Data!E105</f>
        <v>0.016391394234045936</v>
      </c>
      <c r="G176" s="18">
        <f>Data!F193/Data!F105</f>
        <v>0.015263091641490433</v>
      </c>
      <c r="H176" s="18">
        <f>Data!G193/Data!G105</f>
        <v>0.015182368090076061</v>
      </c>
      <c r="I176" s="18">
        <f>Data!H193/Data!H105</f>
        <v>0.013570745480213125</v>
      </c>
      <c r="J176" s="18">
        <f>Data!I193/Data!I105</f>
        <v>0.015462561421673045</v>
      </c>
      <c r="K176" s="18">
        <f>Data!J193/Data!J105</f>
        <v>0.015345228248454055</v>
      </c>
      <c r="L176" s="24">
        <f>Data!K193/Data!K105</f>
        <v>0.02728778953005757</v>
      </c>
    </row>
    <row r="177" spans="2:12" ht="18">
      <c r="B177" s="15" t="s">
        <v>29</v>
      </c>
      <c r="C177" s="23">
        <f>Data!B194/Data!B106</f>
        <v>0.01927167257492749</v>
      </c>
      <c r="D177" s="18">
        <f>Data!C194/Data!C106</f>
        <v>0.019121918962110417</v>
      </c>
      <c r="E177" s="18">
        <f>Data!D194/Data!D106</f>
        <v>0.018155132742686347</v>
      </c>
      <c r="F177" s="18">
        <f>Data!E194/Data!E106</f>
        <v>0.016800514913474056</v>
      </c>
      <c r="G177" s="18">
        <f>Data!F194/Data!F106</f>
        <v>0.01628671358139143</v>
      </c>
      <c r="H177" s="18">
        <f>Data!G194/Data!G106</f>
        <v>0.014456123458771297</v>
      </c>
      <c r="I177" s="18">
        <f>Data!H194/Data!H106</f>
        <v>0.013397737384009152</v>
      </c>
      <c r="J177" s="18">
        <f>Data!I194/Data!I106</f>
        <v>0.015458596797023246</v>
      </c>
      <c r="K177" s="18">
        <f>Data!J194/Data!J106</f>
        <v>0.013883088524824895</v>
      </c>
      <c r="L177" s="24">
        <f>Data!K194/Data!K106</f>
        <v>0.035511389039576985</v>
      </c>
    </row>
    <row r="178" spans="2:12" ht="18">
      <c r="B178" s="15" t="s">
        <v>64</v>
      </c>
      <c r="C178" s="23">
        <f>Data!B195/Data!B107</f>
        <v>0.015571225547123986</v>
      </c>
      <c r="D178" s="18">
        <f>Data!C195/Data!C107</f>
        <v>0.014390919796351593</v>
      </c>
      <c r="E178" s="18">
        <f>Data!D195/Data!D107</f>
        <v>0.01436062678145707</v>
      </c>
      <c r="F178" s="18">
        <f>Data!E195/Data!E107</f>
        <v>0.013952721427612847</v>
      </c>
      <c r="G178" s="18">
        <f>Data!F195/Data!F107</f>
        <v>0.013754160096315604</v>
      </c>
      <c r="H178" s="18">
        <f>Data!G195/Data!G107</f>
        <v>0.013199699901038267</v>
      </c>
      <c r="I178" s="18">
        <f>Data!H195/Data!H107</f>
        <v>0.012178352297049482</v>
      </c>
      <c r="J178" s="18">
        <f>Data!I195/Data!I107</f>
        <v>0.012445028244923141</v>
      </c>
      <c r="K178" s="18">
        <f>Data!J195/Data!J107</f>
        <v>0.013102229114015667</v>
      </c>
      <c r="L178" s="24">
        <f>Data!K195/Data!K107</f>
        <v>0.023925213382922656</v>
      </c>
    </row>
    <row r="179" spans="2:12" ht="18">
      <c r="B179" s="15" t="s">
        <v>31</v>
      </c>
      <c r="C179" s="23">
        <f>Data!B196/Data!B108</f>
        <v>0.006076873523727722</v>
      </c>
      <c r="D179" s="18">
        <f>Data!C196/Data!C108</f>
        <v>0.005731840580606586</v>
      </c>
      <c r="E179" s="18">
        <f>Data!D196/Data!D108</f>
        <v>0.006864141270293364</v>
      </c>
      <c r="F179" s="18">
        <f>Data!E196/Data!E108</f>
        <v>0.0061241283728182255</v>
      </c>
      <c r="G179" s="18">
        <f>Data!F196/Data!F108</f>
        <v>0.005089345663617949</v>
      </c>
      <c r="H179" s="18">
        <f>Data!G196/Data!G108</f>
        <v>0.004888091332445257</v>
      </c>
      <c r="I179" s="18">
        <f>Data!H196/Data!H108</f>
        <v>0.004489315723926773</v>
      </c>
      <c r="J179" s="18">
        <f>Data!I196/Data!I108</f>
        <v>0.004216656657867564</v>
      </c>
      <c r="K179" s="18">
        <f>Data!J196/Data!J108</f>
        <v>0.0031637216235520637</v>
      </c>
      <c r="L179" s="24">
        <f>Data!K196/Data!K108</f>
        <v>0.017961225858270268</v>
      </c>
    </row>
    <row r="180" spans="2:12" ht="18">
      <c r="B180" s="15" t="s">
        <v>32</v>
      </c>
      <c r="C180" s="23">
        <f>Data!B197/Data!B109</f>
        <v>0.012309505231141615</v>
      </c>
      <c r="D180" s="18">
        <f>Data!C197/Data!C109</f>
        <v>0.010290391069104857</v>
      </c>
      <c r="E180" s="18">
        <f>Data!D197/Data!D109</f>
        <v>0.008381723580700726</v>
      </c>
      <c r="F180" s="18">
        <f>Data!E197/Data!E109</f>
        <v>0.008495278375323587</v>
      </c>
      <c r="G180" s="18">
        <f>Data!F197/Data!F109</f>
        <v>0.007978281345226882</v>
      </c>
      <c r="H180" s="18">
        <f>Data!G197/Data!G109</f>
        <v>0.007909008737571558</v>
      </c>
      <c r="I180" s="18">
        <f>Data!H197/Data!H109</f>
        <v>0.007861635220125786</v>
      </c>
      <c r="J180" s="18">
        <f>Data!I197/Data!I109</f>
        <v>0.006689673480222989</v>
      </c>
      <c r="K180" s="18">
        <f>Data!J197/Data!J109</f>
        <v>0.011298651786642636</v>
      </c>
      <c r="L180" s="24">
        <f>Data!K197/Data!K109</f>
        <v>0.009217294857820359</v>
      </c>
    </row>
    <row r="181" spans="2:12" ht="18">
      <c r="B181" s="15" t="s">
        <v>33</v>
      </c>
      <c r="C181" s="23">
        <f>Data!B198/Data!B110</f>
        <v>0.016647632038076475</v>
      </c>
      <c r="D181" s="18">
        <f>Data!C198/Data!C110</f>
        <v>0.013983402333882585</v>
      </c>
      <c r="E181" s="18">
        <f>Data!D198/Data!D110</f>
        <v>0.012603463412577011</v>
      </c>
      <c r="F181" s="18">
        <f>Data!E198/Data!E110</f>
        <v>0.012200643707999562</v>
      </c>
      <c r="G181" s="18">
        <f>Data!F198/Data!F110</f>
        <v>0.01086680966362154</v>
      </c>
      <c r="H181" s="18">
        <f>Data!G198/Data!G110</f>
        <v>0.01197153185329022</v>
      </c>
      <c r="I181" s="18">
        <f>Data!H198/Data!H110</f>
        <v>0.011621963003637634</v>
      </c>
      <c r="J181" s="18">
        <f>Data!I198/Data!I110</f>
        <v>0.01167217697669075</v>
      </c>
      <c r="K181" s="18">
        <f>Data!J198/Data!J110</f>
        <v>0.011874312420693433</v>
      </c>
      <c r="L181" s="24">
        <f>Data!K198/Data!K110</f>
        <v>0.023982714265169847</v>
      </c>
    </row>
    <row r="182" spans="2:12" ht="18">
      <c r="B182" s="16" t="s">
        <v>34</v>
      </c>
      <c r="C182" s="25">
        <f>Data!B199/Data!B111</f>
        <v>0.01589850941919802</v>
      </c>
      <c r="D182" s="19">
        <f>Data!C199/Data!C111</f>
        <v>0.01595084625509859</v>
      </c>
      <c r="E182" s="19">
        <f>Data!D199/Data!D111</f>
        <v>0.015365119299721243</v>
      </c>
      <c r="F182" s="19">
        <f>Data!E199/Data!E111</f>
        <v>0.02298264613191438</v>
      </c>
      <c r="G182" s="19">
        <f>Data!F199/Data!F111</f>
        <v>0.02829166109551188</v>
      </c>
      <c r="H182" s="19">
        <f>Data!G199/Data!G111</f>
        <v>0.027509634362077123</v>
      </c>
      <c r="I182" s="19">
        <f>Data!H199/Data!H111</f>
        <v>0.027853438383421546</v>
      </c>
      <c r="J182" s="19">
        <f>Data!I199/Data!I111</f>
        <v>0.028707816040282</v>
      </c>
      <c r="K182" s="19">
        <f>Data!J199/Data!J111</f>
        <v>0.03003432471827122</v>
      </c>
      <c r="L182" s="26">
        <f>Data!K199/Data!K111</f>
        <v>0.03434931879129429</v>
      </c>
    </row>
    <row r="183" spans="2:12" ht="18">
      <c r="B183" s="15" t="s">
        <v>35</v>
      </c>
      <c r="C183" s="23">
        <f>Data!B200/Data!B112</f>
        <v>0.008337630034414208</v>
      </c>
      <c r="D183" s="18">
        <f>Data!C200/Data!C112</f>
        <v>0.008374977833815753</v>
      </c>
      <c r="E183" s="18">
        <f>Data!D200/Data!D112</f>
        <v>0.008485308302825522</v>
      </c>
      <c r="F183" s="18">
        <f>Data!E200/Data!E112</f>
        <v>0.00753816273538406</v>
      </c>
      <c r="G183" s="18">
        <f>Data!F200/Data!F112</f>
        <v>0.006849445281840279</v>
      </c>
      <c r="H183" s="18">
        <f>Data!G200/Data!G112</f>
        <v>0.007120716119832518</v>
      </c>
      <c r="I183" s="18">
        <f>Data!H200/Data!H112</f>
        <v>0.005920577437185867</v>
      </c>
      <c r="J183" s="18">
        <f>Data!I200/Data!I112</f>
        <v>0.0075347716569926625</v>
      </c>
      <c r="K183" s="18">
        <f>Data!J200/Data!J112</f>
        <v>0.007298648087285535</v>
      </c>
      <c r="L183" s="24">
        <f>Data!K200/Data!K112</f>
        <v>0.012791694758822027</v>
      </c>
    </row>
    <row r="184" spans="2:12" ht="18">
      <c r="B184" s="15" t="s">
        <v>36</v>
      </c>
      <c r="C184" s="23">
        <f>Data!B201/Data!B113</f>
        <v>0.01953734246128246</v>
      </c>
      <c r="D184" s="18">
        <f>Data!C201/Data!C113</f>
        <v>0.01779321795502255</v>
      </c>
      <c r="E184" s="18">
        <f>Data!D201/Data!D113</f>
        <v>0.01657700340397209</v>
      </c>
      <c r="F184" s="18">
        <f>Data!E201/Data!E113</f>
        <v>0.01577031839809778</v>
      </c>
      <c r="G184" s="18">
        <f>Data!F201/Data!F113</f>
        <v>0.015503329692399846</v>
      </c>
      <c r="H184" s="18">
        <f>Data!G201/Data!G113</f>
        <v>0.01646045970165417</v>
      </c>
      <c r="I184" s="18">
        <f>Data!H201/Data!H113</f>
        <v>0.01675258034868497</v>
      </c>
      <c r="J184" s="18">
        <f>Data!I201/Data!I113</f>
        <v>0.016744594524961184</v>
      </c>
      <c r="K184" s="18">
        <f>Data!J201/Data!J113</f>
        <v>0.01723128469655075</v>
      </c>
      <c r="L184" s="24">
        <f>Data!K201/Data!K113</f>
        <v>0.06834037729880765</v>
      </c>
    </row>
    <row r="185" spans="2:12" ht="18">
      <c r="B185" s="15" t="s">
        <v>37</v>
      </c>
      <c r="C185" s="23">
        <f>Data!B202/Data!B114</f>
        <v>0.01762987380032963</v>
      </c>
      <c r="D185" s="18">
        <f>Data!C202/Data!C114</f>
        <v>0.01794914696837696</v>
      </c>
      <c r="E185" s="18">
        <f>Data!D202/Data!D114</f>
        <v>0.016189446120566973</v>
      </c>
      <c r="F185" s="18">
        <f>Data!E202/Data!E114</f>
        <v>0.01625944709079108</v>
      </c>
      <c r="G185" s="18">
        <f>Data!F202/Data!F114</f>
        <v>0.015750966463966603</v>
      </c>
      <c r="H185" s="18">
        <f>Data!G202/Data!G114</f>
        <v>0.017328754267510106</v>
      </c>
      <c r="I185" s="18">
        <f>Data!H202/Data!H114</f>
        <v>0.017115903629913606</v>
      </c>
      <c r="J185" s="18">
        <f>Data!I202/Data!I114</f>
        <v>0.018657695479421248</v>
      </c>
      <c r="K185" s="18">
        <f>Data!J202/Data!J114</f>
        <v>0.018413662308295494</v>
      </c>
      <c r="L185" s="24">
        <f>Data!K202/Data!K114</f>
        <v>0.07327288133942399</v>
      </c>
    </row>
    <row r="186" spans="2:12" ht="18">
      <c r="B186" s="15" t="s">
        <v>38</v>
      </c>
      <c r="C186" s="23">
        <f>Data!B203/Data!B115</f>
        <v>0.010182339073084842</v>
      </c>
      <c r="D186" s="18">
        <f>Data!C203/Data!C115</f>
        <v>0.010500579521275063</v>
      </c>
      <c r="E186" s="18">
        <f>Data!D203/Data!D115</f>
        <v>0.011345999161653582</v>
      </c>
      <c r="F186" s="18">
        <f>Data!E203/Data!E115</f>
        <v>0.012466506076271415</v>
      </c>
      <c r="G186" s="18">
        <f>Data!F203/Data!F115</f>
        <v>0.00991120167031419</v>
      </c>
      <c r="H186" s="18">
        <f>Data!G203/Data!G115</f>
        <v>0.010900502943186802</v>
      </c>
      <c r="I186" s="18">
        <f>Data!H203/Data!H115</f>
        <v>0.009782695477792858</v>
      </c>
      <c r="J186" s="18">
        <f>Data!I203/Data!I115</f>
        <v>0.008163585014860683</v>
      </c>
      <c r="K186" s="18">
        <f>Data!J203/Data!J115</f>
        <v>0.00943234641566853</v>
      </c>
      <c r="L186" s="24">
        <f>Data!K203/Data!K115</f>
        <v>0.04623815504052974</v>
      </c>
    </row>
    <row r="187" spans="2:12" ht="18">
      <c r="B187" s="15" t="s">
        <v>39</v>
      </c>
      <c r="C187" s="23">
        <f>Data!B204/Data!B116</f>
        <v>0.013675901251948314</v>
      </c>
      <c r="D187" s="18">
        <f>Data!C204/Data!C116</f>
        <v>0.012951779728443047</v>
      </c>
      <c r="E187" s="18">
        <f>Data!D204/Data!D116</f>
        <v>0.011606325638157226</v>
      </c>
      <c r="F187" s="18">
        <f>Data!E204/Data!E116</f>
        <v>0.011776092918212615</v>
      </c>
      <c r="G187" s="18">
        <f>Data!F204/Data!F116</f>
        <v>0.01091608334212717</v>
      </c>
      <c r="H187" s="18">
        <f>Data!G204/Data!G116</f>
        <v>0.01037300336451941</v>
      </c>
      <c r="I187" s="18">
        <f>Data!H204/Data!H116</f>
        <v>0.008769800647973237</v>
      </c>
      <c r="J187" s="18">
        <f>Data!I204/Data!I116</f>
        <v>0.008822704694760455</v>
      </c>
      <c r="K187" s="18">
        <f>Data!J204/Data!J116</f>
        <v>0.00908389015451192</v>
      </c>
      <c r="L187" s="24">
        <f>Data!K204/Data!K116</f>
        <v>0.03402644520641312</v>
      </c>
    </row>
    <row r="188" spans="2:12" ht="18">
      <c r="B188" s="15" t="s">
        <v>41</v>
      </c>
      <c r="C188" s="23">
        <f>Data!B206/Data!B117</f>
        <v>0.011625805101273892</v>
      </c>
      <c r="D188" s="18">
        <f>Data!C206/Data!C117</f>
        <v>0.011980617345186769</v>
      </c>
      <c r="E188" s="18">
        <f>Data!D206/Data!D117</f>
        <v>0.01041430407499811</v>
      </c>
      <c r="F188" s="18">
        <f>Data!E206/Data!E117</f>
        <v>0.011163149381183464</v>
      </c>
      <c r="G188" s="18">
        <f>Data!F206/Data!F117</f>
        <v>0.011483655417309465</v>
      </c>
      <c r="H188" s="18">
        <f>Data!G206/Data!G117</f>
        <v>0.010722655905830939</v>
      </c>
      <c r="I188" s="18">
        <f>Data!H206/Data!H117</f>
        <v>0.009525771496848091</v>
      </c>
      <c r="J188" s="18">
        <f>Data!I206/Data!I117</f>
        <v>0.009742441209406495</v>
      </c>
      <c r="K188" s="18">
        <f>Data!J206/Data!J117</f>
        <v>0.00941854430820947</v>
      </c>
      <c r="L188" s="24">
        <f>Data!K206/Data!K117</f>
        <v>0.02159498996232874</v>
      </c>
    </row>
    <row r="189" spans="2:12" ht="18">
      <c r="B189" s="15" t="s">
        <v>42</v>
      </c>
      <c r="C189" s="23">
        <f>Data!B207/Data!B118</f>
        <v>0.01708032766841912</v>
      </c>
      <c r="D189" s="18">
        <f>Data!C207/Data!C118</f>
        <v>0.017660226851742376</v>
      </c>
      <c r="E189" s="18">
        <f>Data!D207/Data!D118</f>
        <v>0.017385080691709187</v>
      </c>
      <c r="F189" s="18">
        <f>Data!E207/Data!E118</f>
        <v>0.01729548274100562</v>
      </c>
      <c r="G189" s="18">
        <f>Data!F207/Data!F118</f>
        <v>0.01511710822225879</v>
      </c>
      <c r="H189" s="18">
        <f>Data!G207/Data!G118</f>
        <v>0.015670569642985417</v>
      </c>
      <c r="I189" s="18">
        <f>Data!H207/Data!H118</f>
        <v>0.014779623400492423</v>
      </c>
      <c r="J189" s="18">
        <f>Data!I207/Data!I118</f>
        <v>0.014790814610222906</v>
      </c>
      <c r="K189" s="18">
        <f>Data!J207/Data!J118</f>
        <v>0.01497249279902627</v>
      </c>
      <c r="L189" s="24">
        <f>Data!K207/Data!K118</f>
        <v>0.033203788651036355</v>
      </c>
    </row>
    <row r="190" spans="2:12" ht="18">
      <c r="B190" s="17" t="s">
        <v>43</v>
      </c>
      <c r="C190" s="27">
        <f>Data!B208/Data!B119</f>
        <v>0.0019899226119195275</v>
      </c>
      <c r="D190" s="28">
        <f>Data!C208/Data!C119</f>
        <v>0.0022759561111472797</v>
      </c>
      <c r="E190" s="28">
        <f>Data!D208/Data!D119</f>
        <v>0.0019788801135859437</v>
      </c>
      <c r="F190" s="28">
        <f>Data!E208/Data!E119</f>
        <v>0.0023708931735211556</v>
      </c>
      <c r="G190" s="28">
        <f>Data!F208/Data!F119</f>
        <v>0.00361482020326369</v>
      </c>
      <c r="H190" s="28">
        <f>Data!G208/Data!G119</f>
        <v>0.004751434276038112</v>
      </c>
      <c r="I190" s="28">
        <f>Data!H208/Data!H119</f>
        <v>0.005535554995383786</v>
      </c>
      <c r="J190" s="28">
        <f>Data!I208/Data!I119</f>
        <v>0.006323705479681583</v>
      </c>
      <c r="K190" s="28">
        <f>Data!J208/Data!J119</f>
        <v>0.007239684890835305</v>
      </c>
      <c r="L190" s="45"/>
    </row>
    <row r="191" ht="15">
      <c r="B191" s="6" t="s">
        <v>63</v>
      </c>
    </row>
    <row r="192" ht="14.25">
      <c r="B192" s="1"/>
    </row>
    <row r="193" spans="2:3" ht="14.25">
      <c r="B193" s="1" t="s">
        <v>44</v>
      </c>
      <c r="C193" s="1" t="s">
        <v>46</v>
      </c>
    </row>
    <row r="195" spans="2:3" ht="14.25">
      <c r="B195" s="1" t="s">
        <v>5</v>
      </c>
      <c r="C195" s="1" t="s">
        <v>6</v>
      </c>
    </row>
    <row r="196" spans="2:3" ht="14.25">
      <c r="B196" s="1" t="s">
        <v>7</v>
      </c>
      <c r="C196" s="1" t="s">
        <v>53</v>
      </c>
    </row>
    <row r="197" spans="2:3" ht="14.25">
      <c r="B197" s="1" t="s">
        <v>9</v>
      </c>
      <c r="C197" s="7" t="s">
        <v>48</v>
      </c>
    </row>
    <row r="198" spans="2:3" ht="14.25">
      <c r="B198" s="1" t="s">
        <v>11</v>
      </c>
      <c r="C198" s="1" t="s">
        <v>12</v>
      </c>
    </row>
    <row r="200" spans="2:12" ht="18">
      <c r="B200" s="30"/>
      <c r="C200" s="42" t="s">
        <v>14</v>
      </c>
      <c r="D200" s="43" t="s">
        <v>15</v>
      </c>
      <c r="E200" s="43" t="s">
        <v>16</v>
      </c>
      <c r="F200" s="43" t="s">
        <v>17</v>
      </c>
      <c r="G200" s="43" t="s">
        <v>18</v>
      </c>
      <c r="H200" s="43" t="s">
        <v>19</v>
      </c>
      <c r="I200" s="43" t="s">
        <v>20</v>
      </c>
      <c r="J200" s="43" t="s">
        <v>21</v>
      </c>
      <c r="K200" s="43" t="s">
        <v>22</v>
      </c>
      <c r="L200" s="44" t="s">
        <v>23</v>
      </c>
    </row>
    <row r="201" spans="2:12" ht="18">
      <c r="B201" s="14" t="s">
        <v>60</v>
      </c>
      <c r="C201" s="47">
        <f>Data!B219/Data!B103</f>
        <v>0.0742201779099561</v>
      </c>
      <c r="D201" s="48">
        <f>Data!C219/Data!C103</f>
        <v>0.07264526252823582</v>
      </c>
      <c r="E201" s="48">
        <f>Data!D219/Data!D103</f>
        <v>0.06897976565005375</v>
      </c>
      <c r="F201" s="48">
        <f>Data!E219/Data!E103</f>
        <v>0.06865369893720631</v>
      </c>
      <c r="G201" s="48">
        <f>Data!F219/Data!F103</f>
        <v>0.0743781441873316</v>
      </c>
      <c r="H201" s="48">
        <f>Data!G219/Data!G103</f>
        <v>0.07434128970172342</v>
      </c>
      <c r="I201" s="48">
        <f>Data!H219/Data!H103</f>
        <v>0.06789074944145351</v>
      </c>
      <c r="J201" s="48">
        <f>Data!I219/Data!I103</f>
        <v>0.07603416418129992</v>
      </c>
      <c r="K201" s="48">
        <f>Data!J219/Data!J103</f>
        <v>0.07817185140324731</v>
      </c>
      <c r="L201" s="49">
        <f>Data!K219/Data!K103</f>
        <v>0.06292121614897442</v>
      </c>
    </row>
    <row r="202" spans="2:12" ht="18">
      <c r="B202" s="15" t="s">
        <v>27</v>
      </c>
      <c r="C202" s="23">
        <f>Data!B222/Data!B104</f>
        <v>0.07614586915561927</v>
      </c>
      <c r="D202" s="18">
        <f>Data!C222/Data!C104</f>
        <v>0.08087026545383505</v>
      </c>
      <c r="E202" s="18">
        <f>Data!D222/Data!D104</f>
        <v>0.07755048159655269</v>
      </c>
      <c r="F202" s="18">
        <f>Data!E222/Data!E104</f>
        <v>0.08773932372418446</v>
      </c>
      <c r="G202" s="18">
        <f>Data!F222/Data!F104</f>
        <v>0.06974679892594812</v>
      </c>
      <c r="H202" s="18">
        <f>Data!G222/Data!G104</f>
        <v>0.07957526653184428</v>
      </c>
      <c r="I202" s="18">
        <f>Data!H222/Data!H104</f>
        <v>0.052207699283652126</v>
      </c>
      <c r="J202" s="18">
        <f>Data!I222/Data!I104</f>
        <v>0.09068879601350265</v>
      </c>
      <c r="K202" s="18">
        <f>Data!J222/Data!J104</f>
        <v>0.16834565442218563</v>
      </c>
      <c r="L202" s="24">
        <f>Data!K222/Data!K104</f>
        <v>0.10112684548447023</v>
      </c>
    </row>
    <row r="203" spans="2:12" ht="18">
      <c r="B203" s="15" t="s">
        <v>28</v>
      </c>
      <c r="C203" s="23">
        <f>Data!B223/Data!B105</f>
        <v>0.01733986588697478</v>
      </c>
      <c r="D203" s="18">
        <f>Data!C223/Data!C105</f>
        <v>0.025437437346213433</v>
      </c>
      <c r="E203" s="18">
        <f>Data!D223/Data!D105</f>
        <v>0.022502878275128212</v>
      </c>
      <c r="F203" s="18">
        <f>Data!E223/Data!E105</f>
        <v>0.026523843060635665</v>
      </c>
      <c r="G203" s="18">
        <f>Data!F223/Data!F105</f>
        <v>0.025039862369922793</v>
      </c>
      <c r="H203" s="18">
        <f>Data!G223/Data!G105</f>
        <v>0.027509931923898504</v>
      </c>
      <c r="I203" s="18">
        <f>Data!H223/Data!H105</f>
        <v>0.028653399517282206</v>
      </c>
      <c r="J203" s="18">
        <f>Data!I223/Data!I105</f>
        <v>0.033326826950005516</v>
      </c>
      <c r="K203" s="18">
        <f>Data!J223/Data!J105</f>
        <v>0.035645358226003385</v>
      </c>
      <c r="L203" s="24">
        <f>Data!K223/Data!K105</f>
        <v>0.031940353460972015</v>
      </c>
    </row>
    <row r="204" spans="2:12" ht="18">
      <c r="B204" s="15" t="s">
        <v>29</v>
      </c>
      <c r="C204" s="23">
        <f>Data!B224/Data!B106</f>
        <v>0.09448114727682888</v>
      </c>
      <c r="D204" s="18">
        <f>Data!C224/Data!C106</f>
        <v>0.08558023097451722</v>
      </c>
      <c r="E204" s="18">
        <f>Data!D224/Data!D106</f>
        <v>0.05834104130197146</v>
      </c>
      <c r="F204" s="18">
        <f>Data!E224/Data!E106</f>
        <v>0.1001009347434941</v>
      </c>
      <c r="G204" s="18">
        <f>Data!F224/Data!F106</f>
        <v>0.13081342266795892</v>
      </c>
      <c r="H204" s="18">
        <f>Data!G224/Data!G106</f>
        <v>0.13278638102115595</v>
      </c>
      <c r="I204" s="18">
        <f>Data!H224/Data!H106</f>
        <v>0.11592729121647388</v>
      </c>
      <c r="J204" s="18">
        <f>Data!I224/Data!I106</f>
        <v>0.11338364639927806</v>
      </c>
      <c r="K204" s="18">
        <f>Data!J224/Data!J106</f>
        <v>0.11377927858054816</v>
      </c>
      <c r="L204" s="24">
        <f>Data!K224/Data!K106</f>
        <v>0.1278815372967946</v>
      </c>
    </row>
    <row r="205" spans="2:12" ht="18">
      <c r="B205" s="15" t="s">
        <v>61</v>
      </c>
      <c r="C205" s="23">
        <f>Data!B225/Data!B107</f>
        <v>0.04347892372876862</v>
      </c>
      <c r="D205" s="18">
        <f>Data!C225/Data!C107</f>
        <v>0.0384643175884029</v>
      </c>
      <c r="E205" s="18">
        <f>Data!D225/Data!D107</f>
        <v>0.03349820357536336</v>
      </c>
      <c r="F205" s="18">
        <f>Data!E225/Data!E107</f>
        <v>0.03206086840871574</v>
      </c>
      <c r="G205" s="18">
        <f>Data!F225/Data!F107</f>
        <v>0.03673624916971803</v>
      </c>
      <c r="H205" s="18">
        <f>Data!G225/Data!G107</f>
        <v>0.04432942621034189</v>
      </c>
      <c r="I205" s="18">
        <f>Data!H225/Data!H107</f>
        <v>0.0411650926694183</v>
      </c>
      <c r="J205" s="18">
        <f>Data!I225/Data!I107</f>
        <v>0.048849085136189</v>
      </c>
      <c r="K205" s="18">
        <f>Data!J225/Data!J107</f>
        <v>0.04402309323651333</v>
      </c>
      <c r="L205" s="24">
        <f>Data!K225/Data!K107</f>
        <v>0.037750516842216655</v>
      </c>
    </row>
    <row r="206" spans="2:12" ht="18">
      <c r="B206" s="15" t="s">
        <v>31</v>
      </c>
      <c r="C206" s="23">
        <f>Data!B226/Data!B108</f>
        <v>0.01906806957268628</v>
      </c>
      <c r="D206" s="18">
        <f>Data!C226/Data!C108</f>
        <v>0.027947877363353333</v>
      </c>
      <c r="E206" s="18">
        <f>Data!D226/Data!D108</f>
        <v>0.027352131396563183</v>
      </c>
      <c r="F206" s="18">
        <f>Data!E226/Data!E108</f>
        <v>0.019567759539174497</v>
      </c>
      <c r="G206" s="18">
        <f>Data!F226/Data!F108</f>
        <v>0.007318050250235565</v>
      </c>
      <c r="H206" s="18">
        <f>Data!G226/Data!G108</f>
        <v>0.016711987933900673</v>
      </c>
      <c r="I206" s="18">
        <f>Data!H226/Data!H108</f>
        <v>0.003947841239681219</v>
      </c>
      <c r="J206" s="18">
        <f>Data!I226/Data!I108</f>
        <v>0.010027520597244485</v>
      </c>
      <c r="K206" s="18">
        <f>Data!J226/Data!J108</f>
        <v>0.015379957144188069</v>
      </c>
      <c r="L206" s="24">
        <f>Data!K226/Data!K108</f>
        <v>0.006104974614800787</v>
      </c>
    </row>
    <row r="207" spans="2:12" ht="18">
      <c r="B207" s="15" t="s">
        <v>32</v>
      </c>
      <c r="C207" s="23">
        <f>Data!B227/Data!B109</f>
        <v>0.010366737264519007</v>
      </c>
      <c r="D207" s="18">
        <f>Data!C227/Data!C109</f>
        <v>0.009656872816930347</v>
      </c>
      <c r="E207" s="18">
        <f>Data!D227/Data!D109</f>
        <v>0.008133113135510451</v>
      </c>
      <c r="F207" s="18">
        <f>Data!E227/Data!E109</f>
        <v>0.012323622707550953</v>
      </c>
      <c r="G207" s="18">
        <f>Data!F227/Data!F109</f>
        <v>0.009917446949969527</v>
      </c>
      <c r="H207" s="18">
        <f>Data!G227/Data!G109</f>
        <v>0.012070653811388972</v>
      </c>
      <c r="I207" s="18">
        <f>Data!H227/Data!H109</f>
        <v>0.018264589732338746</v>
      </c>
      <c r="J207" s="18">
        <f>Data!I227/Data!I109</f>
        <v>0.017591363596141933</v>
      </c>
      <c r="K207" s="18">
        <f>Data!J227/Data!J109</f>
        <v>0.01464319134925311</v>
      </c>
      <c r="L207" s="24">
        <f>Data!K227/Data!K109</f>
        <v>0.019084772340466218</v>
      </c>
    </row>
    <row r="208" spans="2:12" ht="18">
      <c r="B208" s="15" t="s">
        <v>33</v>
      </c>
      <c r="C208" s="23">
        <f>Data!B228/Data!B110</f>
        <v>0.05796269934488402</v>
      </c>
      <c r="D208" s="18">
        <f>Data!C228/Data!C110</f>
        <v>0.06045461540482616</v>
      </c>
      <c r="E208" s="18">
        <f>Data!D228/Data!D110</f>
        <v>0.06351953872282348</v>
      </c>
      <c r="F208" s="18">
        <f>Data!E228/Data!E110</f>
        <v>0.05948639195251804</v>
      </c>
      <c r="G208" s="18">
        <f>Data!F228/Data!F110</f>
        <v>0.053104250533541654</v>
      </c>
      <c r="H208" s="18">
        <f>Data!G228/Data!G110</f>
        <v>0.05789678996506497</v>
      </c>
      <c r="I208" s="18">
        <f>Data!H228/Data!H110</f>
        <v>0.058710041257309074</v>
      </c>
      <c r="J208" s="18">
        <f>Data!I228/Data!I110</f>
        <v>0.07376369067374709</v>
      </c>
      <c r="K208" s="18">
        <f>Data!J228/Data!J110</f>
        <v>0.07565251947470092</v>
      </c>
      <c r="L208" s="24">
        <f>Data!K228/Data!K110</f>
        <v>0.07571031125330455</v>
      </c>
    </row>
    <row r="209" spans="2:12" ht="18">
      <c r="B209" s="16" t="s">
        <v>34</v>
      </c>
      <c r="C209" s="25">
        <f>Data!B229/Data!B111</f>
        <v>0.14605035738205818</v>
      </c>
      <c r="D209" s="19">
        <f>Data!C229/Data!C111</f>
        <v>0.13772621529920676</v>
      </c>
      <c r="E209" s="19">
        <f>Data!D229/Data!D111</f>
        <v>0.13174701238960448</v>
      </c>
      <c r="F209" s="19">
        <f>Data!E229/Data!E111</f>
        <v>0.13780861603522027</v>
      </c>
      <c r="G209" s="19">
        <f>Data!F229/Data!F111</f>
        <v>0.153921647279048</v>
      </c>
      <c r="H209" s="19">
        <f>Data!G229/Data!G111</f>
        <v>0.14138180406326542</v>
      </c>
      <c r="I209" s="19">
        <f>Data!H229/Data!H111</f>
        <v>0.12878219639473104</v>
      </c>
      <c r="J209" s="19">
        <f>Data!I229/Data!I111</f>
        <v>0.13636766348976134</v>
      </c>
      <c r="K209" s="19">
        <f>Data!J229/Data!J111</f>
        <v>0.14379804224302967</v>
      </c>
      <c r="L209" s="26">
        <f>Data!K229/Data!K111</f>
        <v>0.10950011598137793</v>
      </c>
    </row>
    <row r="210" spans="2:12" ht="18">
      <c r="B210" s="15" t="s">
        <v>35</v>
      </c>
      <c r="C210" s="23">
        <f>Data!B230/Data!B112</f>
        <v>0.024535178140550166</v>
      </c>
      <c r="D210" s="18">
        <f>Data!C230/Data!C112</f>
        <v>0.025485177629677416</v>
      </c>
      <c r="E210" s="18">
        <f>Data!D230/Data!D112</f>
        <v>0.02037207308336671</v>
      </c>
      <c r="F210" s="18">
        <f>Data!E230/Data!E112</f>
        <v>0.018103615829162943</v>
      </c>
      <c r="G210" s="18">
        <f>Data!F230/Data!F112</f>
        <v>0.024718567102565148</v>
      </c>
      <c r="H210" s="18">
        <f>Data!G230/Data!G112</f>
        <v>0.023508224245467484</v>
      </c>
      <c r="I210" s="18">
        <f>Data!H230/Data!H112</f>
        <v>0.02246101912274158</v>
      </c>
      <c r="J210" s="18">
        <f>Data!I230/Data!I112</f>
        <v>0.025286265347594886</v>
      </c>
      <c r="K210" s="18">
        <f>Data!J230/Data!J112</f>
        <v>0.02576835816514804</v>
      </c>
      <c r="L210" s="24">
        <f>Data!K230/Data!K112</f>
        <v>0.025531023558136034</v>
      </c>
    </row>
    <row r="211" spans="2:12" ht="18">
      <c r="B211" s="15" t="s">
        <v>36</v>
      </c>
      <c r="C211" s="23">
        <f>Data!B231/Data!B113</f>
        <v>0.17333204921387813</v>
      </c>
      <c r="D211" s="18">
        <f>Data!C231/Data!C113</f>
        <v>0.16763167774446508</v>
      </c>
      <c r="E211" s="18">
        <f>Data!D231/Data!D113</f>
        <v>0.17359733552054044</v>
      </c>
      <c r="F211" s="18">
        <f>Data!E231/Data!E113</f>
        <v>0.15155843108485326</v>
      </c>
      <c r="G211" s="18">
        <f>Data!F231/Data!F113</f>
        <v>0.18746193378870168</v>
      </c>
      <c r="H211" s="18">
        <f>Data!G231/Data!G113</f>
        <v>0.17947266475842158</v>
      </c>
      <c r="I211" s="18">
        <f>Data!H231/Data!H113</f>
        <v>0.17007383170320642</v>
      </c>
      <c r="J211" s="18">
        <f>Data!I231/Data!I113</f>
        <v>0.20934103725078582</v>
      </c>
      <c r="K211" s="18">
        <f>Data!J231/Data!J113</f>
        <v>0.21203839431094093</v>
      </c>
      <c r="L211" s="24">
        <f>Data!K231/Data!K113</f>
        <v>0.15928441511655492</v>
      </c>
    </row>
    <row r="212" spans="2:12" ht="18">
      <c r="B212" s="15" t="s">
        <v>37</v>
      </c>
      <c r="C212" s="23">
        <f>Data!B232/Data!B114</f>
        <v>0.05920852993151541</v>
      </c>
      <c r="D212" s="18">
        <f>Data!C232/Data!C114</f>
        <v>0.061399814219693864</v>
      </c>
      <c r="E212" s="18">
        <f>Data!D232/Data!D114</f>
        <v>0.0555757955257016</v>
      </c>
      <c r="F212" s="18">
        <f>Data!E232/Data!E114</f>
        <v>0.054157820045984094</v>
      </c>
      <c r="G212" s="18">
        <f>Data!F232/Data!F114</f>
        <v>0.045367895291749644</v>
      </c>
      <c r="H212" s="18">
        <f>Data!G232/Data!G114</f>
        <v>0.04476256664417717</v>
      </c>
      <c r="I212" s="18">
        <f>Data!H232/Data!H114</f>
        <v>0.045599648702122096</v>
      </c>
      <c r="J212" s="18">
        <f>Data!I232/Data!I114</f>
        <v>0.05276351300697204</v>
      </c>
      <c r="K212" s="18">
        <f>Data!J232/Data!J114</f>
        <v>0.05199956233929646</v>
      </c>
      <c r="L212" s="24">
        <f>Data!K232/Data!K114</f>
        <v>0.0470434689444926</v>
      </c>
    </row>
    <row r="213" spans="2:12" ht="18">
      <c r="B213" s="15" t="s">
        <v>38</v>
      </c>
      <c r="C213" s="23">
        <f>Data!B233/Data!B115</f>
        <v>0.001474230803664687</v>
      </c>
      <c r="D213" s="18">
        <f>Data!C233/Data!C115</f>
        <v>0.002767862806266903</v>
      </c>
      <c r="E213" s="18">
        <f>Data!D233/Data!D115</f>
        <v>0.0025546907747906965</v>
      </c>
      <c r="F213" s="18">
        <f>Data!E233/Data!E115</f>
        <v>0.003837930007849081</v>
      </c>
      <c r="G213" s="18">
        <f>Data!F233/Data!F115</f>
        <v>0.005931627801675345</v>
      </c>
      <c r="H213" s="18">
        <f>Data!G233/Data!G115</f>
        <v>0.003147220550279016</v>
      </c>
      <c r="I213" s="18">
        <f>Data!H233/Data!H115</f>
        <v>0.00414696116509414</v>
      </c>
      <c r="J213" s="18">
        <f>Data!I233/Data!I115</f>
        <v>0.002214959900087467</v>
      </c>
      <c r="K213" s="18">
        <f>Data!J233/Data!J115</f>
        <v>0.0023142708055335372</v>
      </c>
      <c r="L213" s="24">
        <f>Data!K233/Data!K115</f>
        <v>0.0023486047004713517</v>
      </c>
    </row>
    <row r="214" spans="2:12" ht="18">
      <c r="B214" s="15" t="s">
        <v>39</v>
      </c>
      <c r="C214" s="23">
        <f>Data!B234/Data!B116</f>
        <v>0.07945346674040928</v>
      </c>
      <c r="D214" s="18">
        <f>Data!C234/Data!C116</f>
        <v>0.07742373058211272</v>
      </c>
      <c r="E214" s="18">
        <f>Data!D234/Data!D116</f>
        <v>0.06704464558120614</v>
      </c>
      <c r="F214" s="18">
        <f>Data!E234/Data!E116</f>
        <v>0.07497487187759812</v>
      </c>
      <c r="G214" s="18">
        <f>Data!F234/Data!F116</f>
        <v>0.0709604042820125</v>
      </c>
      <c r="H214" s="18">
        <f>Data!G234/Data!G116</f>
        <v>0.0610978840414473</v>
      </c>
      <c r="I214" s="18">
        <f>Data!H234/Data!H116</f>
        <v>0.06301381428284981</v>
      </c>
      <c r="J214" s="18">
        <f>Data!I234/Data!I116</f>
        <v>0.0628304758852748</v>
      </c>
      <c r="K214" s="18">
        <f>Data!J234/Data!J116</f>
        <v>0.059841198730352395</v>
      </c>
      <c r="L214" s="24">
        <f>Data!K234/Data!K116</f>
        <v>0.06753908584730567</v>
      </c>
    </row>
    <row r="215" spans="2:12" ht="18">
      <c r="B215" s="15" t="s">
        <v>41</v>
      </c>
      <c r="C215" s="23">
        <f>Data!B236/Data!B117</f>
        <v>0.09222631313563756</v>
      </c>
      <c r="D215" s="18">
        <f>Data!C236/Data!C117</f>
        <v>0.09620740966843451</v>
      </c>
      <c r="E215" s="18">
        <f>Data!D236/Data!D117</f>
        <v>0.07498865955999093</v>
      </c>
      <c r="F215" s="18">
        <f>Data!E236/Data!E117</f>
        <v>0.0912049053906632</v>
      </c>
      <c r="G215" s="18">
        <f>Data!F236/Data!F117</f>
        <v>0.11190630505627722</v>
      </c>
      <c r="H215" s="18">
        <f>Data!G236/Data!G117</f>
        <v>0.07578988176003101</v>
      </c>
      <c r="I215" s="18">
        <f>Data!H236/Data!H117</f>
        <v>0.09405463310123192</v>
      </c>
      <c r="J215" s="18">
        <f>Data!I236/Data!I117</f>
        <v>0.09064149736042233</v>
      </c>
      <c r="K215" s="18">
        <f>Data!J236/Data!J117</f>
        <v>0.0905373062653458</v>
      </c>
      <c r="L215" s="24">
        <f>Data!K236/Data!K117</f>
        <v>0.07985347399403338</v>
      </c>
    </row>
    <row r="216" spans="2:12" ht="18">
      <c r="B216" s="15" t="s">
        <v>42</v>
      </c>
      <c r="C216" s="23">
        <f>Data!B237/Data!B118</f>
        <v>0.1279210987488283</v>
      </c>
      <c r="D216" s="18">
        <f>Data!C237/Data!C118</f>
        <v>0.13289507909858356</v>
      </c>
      <c r="E216" s="18">
        <f>Data!D237/Data!D118</f>
        <v>0.12876811426900314</v>
      </c>
      <c r="F216" s="18">
        <f>Data!E237/Data!E118</f>
        <v>0.1378069343247925</v>
      </c>
      <c r="G216" s="18">
        <f>Data!F237/Data!F118</f>
        <v>0.1335125153127457</v>
      </c>
      <c r="H216" s="18">
        <f>Data!G237/Data!G118</f>
        <v>0.13078442640614898</v>
      </c>
      <c r="I216" s="18">
        <f>Data!H237/Data!H118</f>
        <v>0.13834656864444983</v>
      </c>
      <c r="J216" s="18">
        <f>Data!I237/Data!I118</f>
        <v>0.1292753315274163</v>
      </c>
      <c r="K216" s="18">
        <f>Data!J237/Data!J118</f>
        <v>0.12202754523732957</v>
      </c>
      <c r="L216" s="24">
        <f>Data!K237/Data!K118</f>
        <v>0.0911697247706422</v>
      </c>
    </row>
    <row r="217" spans="2:12" ht="18">
      <c r="B217" s="17" t="s">
        <v>43</v>
      </c>
      <c r="C217" s="27">
        <f>Data!B238/Data!B119</f>
        <v>0.06651432714565461</v>
      </c>
      <c r="D217" s="28">
        <f>Data!C238/Data!C119</f>
        <v>0.05864243498765258</v>
      </c>
      <c r="E217" s="28">
        <f>Data!D238/Data!D119</f>
        <v>0.05776910107374213</v>
      </c>
      <c r="F217" s="28">
        <f>Data!E238/Data!E119</f>
        <v>0.07506134887693049</v>
      </c>
      <c r="G217" s="28">
        <f>Data!F238/Data!F119</f>
        <v>0.05107192568914505</v>
      </c>
      <c r="H217" s="28">
        <f>Data!G238/Data!G119</f>
        <v>0.051398816430282046</v>
      </c>
      <c r="I217" s="28">
        <f>Data!H238/Data!H119</f>
        <v>0.043593763779380075</v>
      </c>
      <c r="J217" s="28">
        <f>Data!I238/Data!I119</f>
        <v>0.05555081660568654</v>
      </c>
      <c r="K217" s="28">
        <f>Data!J238/Data!J119</f>
        <v>0.09480431972001976</v>
      </c>
      <c r="L217" s="45"/>
    </row>
    <row r="218" ht="15">
      <c r="B218" s="6" t="s">
        <v>63</v>
      </c>
    </row>
    <row r="219" ht="14.25">
      <c r="B219" s="1"/>
    </row>
    <row r="220" spans="2:3" ht="14.25">
      <c r="B220" s="1" t="s">
        <v>44</v>
      </c>
      <c r="C220" s="1" t="s">
        <v>46</v>
      </c>
    </row>
    <row r="222" spans="2:3" ht="14.25">
      <c r="B222" s="1" t="s">
        <v>5</v>
      </c>
      <c r="C222" s="1" t="s">
        <v>6</v>
      </c>
    </row>
    <row r="223" spans="2:3" ht="14.25">
      <c r="B223" s="1" t="s">
        <v>7</v>
      </c>
      <c r="C223" s="1" t="s">
        <v>53</v>
      </c>
    </row>
    <row r="224" spans="2:3" ht="14.25">
      <c r="B224" s="1" t="s">
        <v>9</v>
      </c>
      <c r="C224" s="1" t="s">
        <v>49</v>
      </c>
    </row>
    <row r="225" spans="2:3" ht="14.25">
      <c r="B225" s="1" t="s">
        <v>11</v>
      </c>
      <c r="C225" s="1" t="s">
        <v>12</v>
      </c>
    </row>
    <row r="227" spans="2:12" ht="18">
      <c r="B227" s="30"/>
      <c r="C227" s="42" t="s">
        <v>14</v>
      </c>
      <c r="D227" s="43" t="s">
        <v>15</v>
      </c>
      <c r="E227" s="43" t="s">
        <v>16</v>
      </c>
      <c r="F227" s="43" t="s">
        <v>17</v>
      </c>
      <c r="G227" s="43" t="s">
        <v>18</v>
      </c>
      <c r="H227" s="43" t="s">
        <v>19</v>
      </c>
      <c r="I227" s="43" t="s">
        <v>20</v>
      </c>
      <c r="J227" s="43" t="s">
        <v>21</v>
      </c>
      <c r="K227" s="43" t="s">
        <v>22</v>
      </c>
      <c r="L227" s="44" t="s">
        <v>23</v>
      </c>
    </row>
    <row r="228" spans="2:14" ht="18">
      <c r="B228" s="14" t="s">
        <v>27</v>
      </c>
      <c r="C228" s="20">
        <f>Data!B252/Data!B104</f>
        <v>0.07614586915561927</v>
      </c>
      <c r="D228" s="21">
        <f>Data!C252/Data!C104</f>
        <v>0.08087026545383505</v>
      </c>
      <c r="E228" s="21">
        <f>Data!D252/Data!D104</f>
        <v>0.07755048159655269</v>
      </c>
      <c r="F228" s="21">
        <f>Data!E252/Data!E104</f>
        <v>0.08773932372418446</v>
      </c>
      <c r="G228" s="21">
        <f>Data!F252/Data!F104</f>
        <v>0.06974679892594812</v>
      </c>
      <c r="H228" s="21">
        <f>Data!G252/Data!G104</f>
        <v>0.07957526653184428</v>
      </c>
      <c r="I228" s="21">
        <f>Data!H252/Data!H104</f>
        <v>0.052207699283652126</v>
      </c>
      <c r="J228" s="21">
        <f>Data!I252/Data!I104</f>
        <v>0.09068879601350265</v>
      </c>
      <c r="K228" s="21">
        <f>Data!J252/Data!J104</f>
        <v>0.16834565442218563</v>
      </c>
      <c r="L228" s="22">
        <f>Data!K252/Data!K104</f>
        <v>0.10112684548447023</v>
      </c>
      <c r="N228" s="14" t="s">
        <v>27</v>
      </c>
    </row>
    <row r="229" spans="2:14" ht="18">
      <c r="B229" s="15" t="s">
        <v>28</v>
      </c>
      <c r="C229" s="23">
        <f>Data!B253/Data!B105</f>
        <v>0.01733986588697478</v>
      </c>
      <c r="D229" s="18">
        <f>Data!C253/Data!C105</f>
        <v>0.02533491296819466</v>
      </c>
      <c r="E229" s="18">
        <f>Data!D253/Data!D105</f>
        <v>0.021898149763341822</v>
      </c>
      <c r="F229" s="18">
        <f>Data!E253/Data!E105</f>
        <v>0.026308017356930277</v>
      </c>
      <c r="G229" s="18">
        <f>Data!F253/Data!F105</f>
        <v>0.024106243705941593</v>
      </c>
      <c r="H229" s="18">
        <f>Data!G253/Data!G105</f>
        <v>0.02700085843764349</v>
      </c>
      <c r="I229" s="18">
        <f>Data!H253/Data!H105</f>
        <v>0.027788150644382715</v>
      </c>
      <c r="J229" s="18">
        <f>Data!I253/Data!I105</f>
        <v>0.032775198798299286</v>
      </c>
      <c r="K229" s="18">
        <f>Data!J253/Data!J105</f>
        <v>0.03495214462956398</v>
      </c>
      <c r="L229" s="24">
        <f>Data!K253/Data!K105</f>
        <v>0.03122071227741331</v>
      </c>
      <c r="N229" s="15" t="s">
        <v>28</v>
      </c>
    </row>
    <row r="230" spans="2:14" ht="18">
      <c r="B230" s="15" t="s">
        <v>32</v>
      </c>
      <c r="C230" s="23">
        <f>Data!B257/Data!B109</f>
        <v>0.010366737264519007</v>
      </c>
      <c r="D230" s="18">
        <f>Data!C257/Data!C109</f>
        <v>0.009656872816930347</v>
      </c>
      <c r="E230" s="18">
        <f>Data!D257/Data!D109</f>
        <v>0.008133113135510451</v>
      </c>
      <c r="F230" s="18">
        <f>Data!E257/Data!E109</f>
        <v>0.012323622707550953</v>
      </c>
      <c r="G230" s="18">
        <f>Data!F257/Data!F109</f>
        <v>0.009917446949969527</v>
      </c>
      <c r="H230" s="18">
        <f>Data!G257/Data!G109</f>
        <v>0.012070653811388972</v>
      </c>
      <c r="I230" s="18">
        <f>Data!H257/Data!H109</f>
        <v>0.018264589732338746</v>
      </c>
      <c r="J230" s="18">
        <f>Data!I257/Data!I109</f>
        <v>0.017591363596141933</v>
      </c>
      <c r="K230" s="18">
        <f>Data!J257/Data!J109</f>
        <v>0.01464319134925311</v>
      </c>
      <c r="L230" s="24">
        <f>Data!K257/Data!K109</f>
        <v>0.019084772340466218</v>
      </c>
      <c r="N230" s="15" t="s">
        <v>32</v>
      </c>
    </row>
    <row r="231" spans="2:14" ht="18">
      <c r="B231" s="16" t="s">
        <v>34</v>
      </c>
      <c r="C231" s="25">
        <f>Data!B259/Data!B111</f>
        <v>0.1436359623518711</v>
      </c>
      <c r="D231" s="19">
        <f>Data!C259/Data!C111</f>
        <v>0.1362855605692141</v>
      </c>
      <c r="E231" s="19">
        <f>Data!D259/Data!D111</f>
        <v>0.13031694163971522</v>
      </c>
      <c r="F231" s="19">
        <f>Data!E259/Data!E111</f>
        <v>0.1361552543375485</v>
      </c>
      <c r="G231" s="19">
        <f>Data!F259/Data!F111</f>
        <v>0.15214511743994294</v>
      </c>
      <c r="H231" s="19">
        <f>Data!G259/Data!G111</f>
        <v>0.13933644232980605</v>
      </c>
      <c r="I231" s="19">
        <f>Data!H259/Data!H111</f>
        <v>0.12504365577013007</v>
      </c>
      <c r="J231" s="19">
        <f>Data!I259/Data!I111</f>
        <v>0.13538489556245006</v>
      </c>
      <c r="K231" s="19">
        <f>Data!J259/Data!J111</f>
        <v>0.1424150064873953</v>
      </c>
      <c r="L231" s="26">
        <f>Data!K259/Data!K111</f>
        <v>0.10799193009275943</v>
      </c>
      <c r="N231" s="16" t="s">
        <v>34</v>
      </c>
    </row>
    <row r="232" spans="2:14" ht="18">
      <c r="B232" s="15" t="s">
        <v>36</v>
      </c>
      <c r="C232" s="23">
        <f>Data!B261/Data!B113</f>
        <v>0.1728077004363331</v>
      </c>
      <c r="D232" s="18">
        <f>Data!C261/Data!C113</f>
        <v>0.1671108361490506</v>
      </c>
      <c r="E232" s="18">
        <f>Data!D261/Data!D113</f>
        <v>0.17301821478828028</v>
      </c>
      <c r="F232" s="18">
        <f>Data!E261/Data!E113</f>
        <v>0.15047360383773897</v>
      </c>
      <c r="G232" s="18">
        <f>Data!F261/Data!F113</f>
        <v>0.18688810924813884</v>
      </c>
      <c r="H232" s="18">
        <f>Data!G261/Data!G113</f>
        <v>0.1790173440280379</v>
      </c>
      <c r="I232" s="18">
        <f>Data!H261/Data!H113</f>
        <v>0.16961781927334185</v>
      </c>
      <c r="J232" s="18">
        <f>Data!I261/Data!I113</f>
        <v>0.20894224974403666</v>
      </c>
      <c r="K232" s="18">
        <f>Data!J261/Data!J113</f>
        <v>0.21177342911967453</v>
      </c>
      <c r="L232" s="24">
        <f>Data!K261/Data!K113</f>
        <v>0.15890658910982436</v>
      </c>
      <c r="N232" s="15" t="s">
        <v>36</v>
      </c>
    </row>
    <row r="233" spans="2:14" ht="18">
      <c r="B233" s="15" t="s">
        <v>39</v>
      </c>
      <c r="C233" s="23">
        <f>Data!B264/Data!B116</f>
        <v>0.07945346674040928</v>
      </c>
      <c r="D233" s="18">
        <f>Data!C264/Data!C116</f>
        <v>0.07742373058211272</v>
      </c>
      <c r="E233" s="18">
        <f>Data!D264/Data!D116</f>
        <v>0.06704464558120614</v>
      </c>
      <c r="F233" s="18">
        <f>Data!E264/Data!E116</f>
        <v>0.07497487187759812</v>
      </c>
      <c r="G233" s="18">
        <f>Data!F264/Data!F116</f>
        <v>0.0709604042820125</v>
      </c>
      <c r="H233" s="18">
        <f>Data!G264/Data!G116</f>
        <v>0.0610978840414473</v>
      </c>
      <c r="I233" s="18">
        <f>Data!H264/Data!H116</f>
        <v>0.06301381428284981</v>
      </c>
      <c r="J233" s="18">
        <f>Data!I264/Data!I116</f>
        <v>0.0628304758852748</v>
      </c>
      <c r="K233" s="18">
        <f>Data!J264/Data!J116</f>
        <v>0.059841198730352395</v>
      </c>
      <c r="L233" s="24"/>
      <c r="N233" s="15" t="s">
        <v>39</v>
      </c>
    </row>
    <row r="234" spans="2:14" ht="18">
      <c r="B234" s="15" t="s">
        <v>41</v>
      </c>
      <c r="C234" s="23">
        <f>Data!B266/Data!B117</f>
        <v>0.09222631313563756</v>
      </c>
      <c r="D234" s="18">
        <f>Data!C266/Data!C117</f>
        <v>0.09620740966843451</v>
      </c>
      <c r="E234" s="18">
        <f>Data!D266/Data!D117</f>
        <v>0.07498865955999093</v>
      </c>
      <c r="F234" s="18">
        <f>Data!E266/Data!E117</f>
        <v>0.0912049053906632</v>
      </c>
      <c r="G234" s="18">
        <f>Data!F266/Data!F117</f>
        <v>0.11190630505627722</v>
      </c>
      <c r="H234" s="18">
        <f>Data!G266/Data!G117</f>
        <v>0.07578988176003101</v>
      </c>
      <c r="I234" s="18">
        <f>Data!H266/Data!H117</f>
        <v>0.09405463310123192</v>
      </c>
      <c r="J234" s="18">
        <f>Data!I266/Data!I117</f>
        <v>0.09064149736042233</v>
      </c>
      <c r="K234" s="18">
        <f>Data!J266/Data!J117</f>
        <v>0.0905373062653458</v>
      </c>
      <c r="L234" s="24">
        <f>Data!K266/Data!K117</f>
        <v>0.07985347399403338</v>
      </c>
      <c r="N234" s="15" t="s">
        <v>41</v>
      </c>
    </row>
    <row r="235" spans="2:14" ht="18">
      <c r="B235" s="17" t="s">
        <v>42</v>
      </c>
      <c r="C235" s="27">
        <f>Data!B267/Data!B118</f>
        <v>0.1279210987488283</v>
      </c>
      <c r="D235" s="28">
        <f>Data!C267/Data!C118</f>
        <v>0.13289507909858356</v>
      </c>
      <c r="E235" s="28">
        <f>Data!D267/Data!D118</f>
        <v>0.12876811426900314</v>
      </c>
      <c r="F235" s="28">
        <f>Data!E267/Data!E118</f>
        <v>0.1378069343247925</v>
      </c>
      <c r="G235" s="28">
        <f>Data!F267/Data!F118</f>
        <v>0.1335125153127457</v>
      </c>
      <c r="H235" s="28">
        <f>Data!G267/Data!G118</f>
        <v>0.13078442640614898</v>
      </c>
      <c r="I235" s="28">
        <f>Data!H267/Data!H118</f>
        <v>0.13834656864444983</v>
      </c>
      <c r="J235" s="28">
        <f>Data!I267/Data!I118</f>
        <v>0.1292399213894938</v>
      </c>
      <c r="K235" s="28">
        <f>Data!J267/Data!J118</f>
        <v>0.12202754523732957</v>
      </c>
      <c r="L235" s="45">
        <f>Data!K267/Data!K118</f>
        <v>0.09116618529844829</v>
      </c>
      <c r="N235" s="17" t="s">
        <v>42</v>
      </c>
    </row>
    <row r="236" ht="15">
      <c r="B236" s="6" t="s">
        <v>63</v>
      </c>
    </row>
    <row r="237" ht="14.25">
      <c r="B237" s="1"/>
    </row>
    <row r="238" spans="2:3" ht="14.25">
      <c r="B238" s="1" t="s">
        <v>44</v>
      </c>
      <c r="C238" s="1" t="s">
        <v>46</v>
      </c>
    </row>
    <row r="240" spans="2:3" ht="14.25">
      <c r="B240" s="1" t="s">
        <v>5</v>
      </c>
      <c r="C240" s="1" t="s">
        <v>6</v>
      </c>
    </row>
    <row r="241" spans="2:3" ht="14.25">
      <c r="B241" s="1" t="s">
        <v>7</v>
      </c>
      <c r="C241" s="50" t="s">
        <v>65</v>
      </c>
    </row>
    <row r="242" spans="2:3" ht="14.25">
      <c r="B242" s="1" t="s">
        <v>9</v>
      </c>
      <c r="C242" s="7" t="s">
        <v>55</v>
      </c>
    </row>
    <row r="243" spans="2:3" ht="14.25">
      <c r="B243" s="1" t="s">
        <v>11</v>
      </c>
      <c r="C243" s="1" t="s">
        <v>12</v>
      </c>
    </row>
    <row r="245" spans="2:12" ht="18">
      <c r="B245" s="30"/>
      <c r="C245" s="42" t="s">
        <v>14</v>
      </c>
      <c r="D245" s="43" t="s">
        <v>15</v>
      </c>
      <c r="E245" s="43" t="s">
        <v>16</v>
      </c>
      <c r="F245" s="43" t="s">
        <v>17</v>
      </c>
      <c r="G245" s="43" t="s">
        <v>18</v>
      </c>
      <c r="H245" s="43" t="s">
        <v>19</v>
      </c>
      <c r="I245" s="43" t="s">
        <v>20</v>
      </c>
      <c r="J245" s="43" t="s">
        <v>21</v>
      </c>
      <c r="K245" s="43" t="s">
        <v>22</v>
      </c>
      <c r="L245" s="44" t="s">
        <v>23</v>
      </c>
    </row>
    <row r="246" spans="2:14" ht="18">
      <c r="B246" s="14" t="s">
        <v>27</v>
      </c>
      <c r="C246" s="20">
        <f aca="true" t="shared" si="7" ref="C246:C253">-(C228-C66)</f>
        <v>0.10999278307073077</v>
      </c>
      <c r="D246" s="21">
        <f aca="true" t="shared" si="8" ref="D246:L246">-(D228-D66)</f>
        <v>0.09400239199111818</v>
      </c>
      <c r="E246" s="21">
        <f t="shared" si="8"/>
        <v>0.09469277298721872</v>
      </c>
      <c r="F246" s="21">
        <f t="shared" si="8"/>
        <v>0.08447208987434783</v>
      </c>
      <c r="G246" s="21">
        <f t="shared" si="8"/>
        <v>0.12234427357255398</v>
      </c>
      <c r="H246" s="21">
        <f t="shared" si="8"/>
        <v>0.07677576975427115</v>
      </c>
      <c r="I246" s="21">
        <f t="shared" si="8"/>
        <v>0.12501559991014452</v>
      </c>
      <c r="J246" s="21">
        <f t="shared" si="8"/>
        <v>0.09025478218935863</v>
      </c>
      <c r="K246" s="21">
        <f t="shared" si="8"/>
        <v>0.054245987666143164</v>
      </c>
      <c r="L246" s="22">
        <f t="shared" si="8"/>
        <v>0.0824601570902454</v>
      </c>
      <c r="N246" s="14" t="s">
        <v>27</v>
      </c>
    </row>
    <row r="247" spans="2:14" ht="18">
      <c r="B247" s="15" t="s">
        <v>28</v>
      </c>
      <c r="C247" s="23">
        <f t="shared" si="7"/>
        <v>0.1320358537851934</v>
      </c>
      <c r="D247" s="18">
        <f aca="true" t="shared" si="9" ref="D247:L247">-(D229-D67)</f>
        <v>0.11318691333272578</v>
      </c>
      <c r="E247" s="18">
        <f t="shared" si="9"/>
        <v>0.11956180441684401</v>
      </c>
      <c r="F247" s="18">
        <f t="shared" si="9"/>
        <v>0.11764772701456255</v>
      </c>
      <c r="G247" s="18">
        <f t="shared" si="9"/>
        <v>0.12115013427324604</v>
      </c>
      <c r="H247" s="18">
        <f t="shared" si="9"/>
        <v>0.13421572737617535</v>
      </c>
      <c r="I247" s="18">
        <f t="shared" si="9"/>
        <v>0.12535179197595517</v>
      </c>
      <c r="J247" s="18">
        <f t="shared" si="9"/>
        <v>0.11402578225115204</v>
      </c>
      <c r="K247" s="18">
        <f t="shared" si="9"/>
        <v>0.10530544724093113</v>
      </c>
      <c r="L247" s="24">
        <f t="shared" si="9"/>
        <v>0.08208093452938814</v>
      </c>
      <c r="N247" s="15" t="s">
        <v>28</v>
      </c>
    </row>
    <row r="248" spans="2:14" ht="18">
      <c r="B248" s="15" t="s">
        <v>32</v>
      </c>
      <c r="C248" s="23">
        <f t="shared" si="7"/>
        <v>0.03766103476280714</v>
      </c>
      <c r="D248" s="18">
        <f aca="true" t="shared" si="10" ref="D248:L248">-(D230-D68)</f>
        <v>0.027189918498732965</v>
      </c>
      <c r="E248" s="18">
        <f t="shared" si="10"/>
        <v>0.029833253422833095</v>
      </c>
      <c r="F248" s="18">
        <f t="shared" si="10"/>
        <v>0.03934079556641266</v>
      </c>
      <c r="G248" s="18">
        <f t="shared" si="10"/>
        <v>0.04829445768001921</v>
      </c>
      <c r="H248" s="18">
        <f t="shared" si="10"/>
        <v>0.06368635131063574</v>
      </c>
      <c r="I248" s="18">
        <f t="shared" si="10"/>
        <v>0.07836039198478865</v>
      </c>
      <c r="J248" s="18">
        <f t="shared" si="10"/>
        <v>0.06919741615786212</v>
      </c>
      <c r="K248" s="18">
        <f t="shared" si="10"/>
        <v>0.07330260284892386</v>
      </c>
      <c r="L248" s="24">
        <f t="shared" si="10"/>
        <v>0.07796454592392862</v>
      </c>
      <c r="N248" s="15" t="s">
        <v>32</v>
      </c>
    </row>
    <row r="249" spans="2:14" ht="18">
      <c r="B249" s="16" t="s">
        <v>34</v>
      </c>
      <c r="C249" s="25">
        <f t="shared" si="7"/>
        <v>0.04226863321546398</v>
      </c>
      <c r="D249" s="19">
        <f aca="true" t="shared" si="11" ref="D249:L249">-(D231-D69)</f>
        <v>0.03583263530518041</v>
      </c>
      <c r="E249" s="19">
        <f t="shared" si="11"/>
        <v>0.018107096202729517</v>
      </c>
      <c r="F249" s="19">
        <f t="shared" si="11"/>
        <v>0.022629010435467917</v>
      </c>
      <c r="G249" s="19">
        <f t="shared" si="11"/>
        <v>0.019203102018986506</v>
      </c>
      <c r="H249" s="19">
        <f t="shared" si="11"/>
        <v>0.02425489457074076</v>
      </c>
      <c r="I249" s="19">
        <f t="shared" si="11"/>
        <v>0.015804023011347534</v>
      </c>
      <c r="J249" s="19">
        <f t="shared" si="11"/>
        <v>0.026689778393215458</v>
      </c>
      <c r="K249" s="19">
        <f t="shared" si="11"/>
        <v>0.030029615175403007</v>
      </c>
      <c r="L249" s="26">
        <f t="shared" si="11"/>
        <v>0.029847871805911363</v>
      </c>
      <c r="N249" s="16" t="s">
        <v>34</v>
      </c>
    </row>
    <row r="250" spans="2:14" ht="18">
      <c r="B250" s="15" t="s">
        <v>36</v>
      </c>
      <c r="C250" s="23">
        <f t="shared" si="7"/>
        <v>0.007324831392440279</v>
      </c>
      <c r="D250" s="18">
        <f aca="true" t="shared" si="12" ref="D250:L250">-(D232-D70)</f>
        <v>-0.00861900305102134</v>
      </c>
      <c r="E250" s="18">
        <f t="shared" si="12"/>
        <v>0.03471579846598516</v>
      </c>
      <c r="F250" s="18">
        <f t="shared" si="12"/>
        <v>0.0526596478083628</v>
      </c>
      <c r="G250" s="18">
        <f t="shared" si="12"/>
        <v>-0.0022575465477406853</v>
      </c>
      <c r="H250" s="18">
        <f t="shared" si="12"/>
        <v>0.02942110276219706</v>
      </c>
      <c r="I250" s="18">
        <f t="shared" si="12"/>
        <v>0.017464805947906448</v>
      </c>
      <c r="J250" s="18">
        <f t="shared" si="12"/>
        <v>0.047847779672142904</v>
      </c>
      <c r="K250" s="18">
        <f t="shared" si="12"/>
        <v>-0.016733406554896968</v>
      </c>
      <c r="L250" s="24">
        <f t="shared" si="12"/>
        <v>0.008606524967269713</v>
      </c>
      <c r="N250" s="15" t="s">
        <v>36</v>
      </c>
    </row>
    <row r="251" spans="2:14" ht="18">
      <c r="B251" s="15" t="s">
        <v>39</v>
      </c>
      <c r="C251" s="23">
        <f t="shared" si="7"/>
        <v>0.13650761727588112</v>
      </c>
      <c r="D251" s="18">
        <f aca="true" t="shared" si="13" ref="D251:K253">-(D233-D71)</f>
        <v>0.13958705604612034</v>
      </c>
      <c r="E251" s="18">
        <f t="shared" si="13"/>
        <v>0.1318392148886403</v>
      </c>
      <c r="F251" s="18">
        <f t="shared" si="13"/>
        <v>0.10139352501023739</v>
      </c>
      <c r="G251" s="18">
        <f t="shared" si="13"/>
        <v>0.10766001852568385</v>
      </c>
      <c r="H251" s="18">
        <f t="shared" si="13"/>
        <v>0.13008729865978114</v>
      </c>
      <c r="I251" s="18">
        <f t="shared" si="13"/>
        <v>0.11375412898255537</v>
      </c>
      <c r="J251" s="18">
        <f t="shared" si="13"/>
        <v>0.10473081236981252</v>
      </c>
      <c r="K251" s="18">
        <f t="shared" si="13"/>
        <v>0.10244874226725509</v>
      </c>
      <c r="L251" s="24"/>
      <c r="N251" s="15" t="s">
        <v>39</v>
      </c>
    </row>
    <row r="252" spans="2:14" ht="18">
      <c r="B252" s="15" t="s">
        <v>41</v>
      </c>
      <c r="C252" s="23">
        <f t="shared" si="7"/>
        <v>0.050556078811922645</v>
      </c>
      <c r="D252" s="18">
        <f t="shared" si="13"/>
        <v>0.04047273837231484</v>
      </c>
      <c r="E252" s="18">
        <f t="shared" si="13"/>
        <v>0.05939555454751644</v>
      </c>
      <c r="F252" s="18">
        <f t="shared" si="13"/>
        <v>0.06364970093668887</v>
      </c>
      <c r="G252" s="18">
        <f t="shared" si="13"/>
        <v>0.043022629556263514</v>
      </c>
      <c r="H252" s="18">
        <f t="shared" si="13"/>
        <v>0.07684716911311212</v>
      </c>
      <c r="I252" s="18">
        <f t="shared" si="13"/>
        <v>0.06236249021465946</v>
      </c>
      <c r="J252" s="18">
        <f t="shared" si="13"/>
        <v>0.09292913133898577</v>
      </c>
      <c r="K252" s="18">
        <f t="shared" si="13"/>
        <v>0.09005708443384171</v>
      </c>
      <c r="L252" s="24">
        <f>-(L234-L72)</f>
        <v>0.0806612865815131</v>
      </c>
      <c r="N252" s="15" t="s">
        <v>41</v>
      </c>
    </row>
    <row r="253" spans="2:14" ht="18">
      <c r="B253" s="17" t="s">
        <v>42</v>
      </c>
      <c r="C253" s="27">
        <f t="shared" si="7"/>
        <v>0.07260871337164285</v>
      </c>
      <c r="D253" s="28">
        <f t="shared" si="13"/>
        <v>0.07347458361906564</v>
      </c>
      <c r="E253" s="28">
        <f t="shared" si="13"/>
        <v>0.06820508084562757</v>
      </c>
      <c r="F253" s="28">
        <f t="shared" si="13"/>
        <v>0.06910127248355144</v>
      </c>
      <c r="G253" s="28">
        <f t="shared" si="13"/>
        <v>0.07753094545919953</v>
      </c>
      <c r="H253" s="28">
        <f t="shared" si="13"/>
        <v>0.10471589684649091</v>
      </c>
      <c r="I253" s="28">
        <f t="shared" si="13"/>
        <v>0.09796442070950515</v>
      </c>
      <c r="J253" s="28">
        <f t="shared" si="13"/>
        <v>0.09044457428161684</v>
      </c>
      <c r="K253" s="28">
        <f t="shared" si="13"/>
        <v>0.09459641697527983</v>
      </c>
      <c r="L253" s="45">
        <f>-(L235-L73)</f>
        <v>0.06795432665080985</v>
      </c>
      <c r="N253" s="17" t="s">
        <v>42</v>
      </c>
    </row>
    <row r="254" ht="15">
      <c r="B254" s="6" t="s">
        <v>63</v>
      </c>
    </row>
    <row r="255" ht="14.25">
      <c r="B255" s="1"/>
    </row>
    <row r="256" spans="2:3" ht="14.25">
      <c r="B256" s="1" t="s">
        <v>44</v>
      </c>
      <c r="C256" s="1" t="s">
        <v>46</v>
      </c>
    </row>
    <row r="258" spans="2:3" ht="14.25">
      <c r="B258" s="1" t="s">
        <v>5</v>
      </c>
      <c r="C258" s="1" t="s">
        <v>6</v>
      </c>
    </row>
    <row r="259" spans="2:5" ht="15">
      <c r="B259" s="1" t="s">
        <v>7</v>
      </c>
      <c r="C259" s="53" t="s">
        <v>71</v>
      </c>
      <c r="D259" s="54"/>
      <c r="E259" s="54"/>
    </row>
    <row r="260" ht="14.25">
      <c r="B260" s="1" t="s">
        <v>9</v>
      </c>
    </row>
    <row r="261" spans="2:3" ht="14.25">
      <c r="B261" s="1" t="s">
        <v>11</v>
      </c>
      <c r="C261" s="1" t="s">
        <v>12</v>
      </c>
    </row>
    <row r="263" spans="2:17" ht="18">
      <c r="B263" s="30" t="s">
        <v>13</v>
      </c>
      <c r="C263" s="42" t="s">
        <v>14</v>
      </c>
      <c r="D263" s="43" t="s">
        <v>15</v>
      </c>
      <c r="E263" s="43" t="s">
        <v>16</v>
      </c>
      <c r="F263" s="43" t="s">
        <v>17</v>
      </c>
      <c r="G263" s="43" t="s">
        <v>18</v>
      </c>
      <c r="H263" s="43" t="s">
        <v>19</v>
      </c>
      <c r="I263" s="43" t="s">
        <v>20</v>
      </c>
      <c r="J263" s="43" t="s">
        <v>21</v>
      </c>
      <c r="K263" s="43" t="s">
        <v>22</v>
      </c>
      <c r="L263" s="44" t="s">
        <v>23</v>
      </c>
      <c r="P263" t="s">
        <v>14</v>
      </c>
      <c r="Q263" t="s">
        <v>22</v>
      </c>
    </row>
    <row r="264" spans="2:17" ht="18">
      <c r="B264" s="14" t="s">
        <v>70</v>
      </c>
      <c r="C264" s="47">
        <f>C40/C84</f>
        <v>0.4275017973164553</v>
      </c>
      <c r="D264" s="48">
        <f aca="true" t="shared" si="14" ref="D264:L264">D40/D84</f>
        <v>0.4276892306037959</v>
      </c>
      <c r="E264" s="48">
        <f t="shared" si="14"/>
        <v>0.4106463151780118</v>
      </c>
      <c r="F264" s="48">
        <f t="shared" si="14"/>
        <v>0.4059691602305678</v>
      </c>
      <c r="G264" s="48">
        <f t="shared" si="14"/>
        <v>0.3999976329716362</v>
      </c>
      <c r="H264" s="48">
        <f t="shared" si="14"/>
        <v>0.40899160710613586</v>
      </c>
      <c r="I264" s="48">
        <f t="shared" si="14"/>
        <v>0.3868008383865365</v>
      </c>
      <c r="J264" s="48">
        <f t="shared" si="14"/>
        <v>0.4239652074208552</v>
      </c>
      <c r="K264" s="48">
        <f t="shared" si="14"/>
        <v>0.41142343780538077</v>
      </c>
      <c r="L264" s="49">
        <f t="shared" si="14"/>
        <v>0.3565086966229065</v>
      </c>
      <c r="N264" s="52">
        <f>L264/C264</f>
        <v>0.8339349655622695</v>
      </c>
      <c r="O264" s="14" t="s">
        <v>42</v>
      </c>
      <c r="P264" s="55">
        <v>0.5078678084520976</v>
      </c>
      <c r="Q264" s="55">
        <v>0.5726672209481869</v>
      </c>
    </row>
    <row r="265" spans="2:17" ht="18">
      <c r="B265" s="15" t="s">
        <v>27</v>
      </c>
      <c r="C265" s="23">
        <f>C41/C86</f>
        <v>0.4651379251988493</v>
      </c>
      <c r="D265" s="18">
        <f aca="true" t="shared" si="15" ref="D265:L265">D41/D86</f>
        <v>0.45165691528590396</v>
      </c>
      <c r="E265" s="18">
        <f t="shared" si="15"/>
        <v>0.4460365853658536</v>
      </c>
      <c r="F265" s="18">
        <f t="shared" si="15"/>
        <v>0.4374992664921896</v>
      </c>
      <c r="G265" s="18">
        <f t="shared" si="15"/>
        <v>0.46657183499288757</v>
      </c>
      <c r="H265" s="18">
        <f t="shared" si="15"/>
        <v>0.3719840305502517</v>
      </c>
      <c r="I265" s="18">
        <f t="shared" si="15"/>
        <v>0.4259272214837543</v>
      </c>
      <c r="J265" s="18">
        <f t="shared" si="15"/>
        <v>0.43526035022613935</v>
      </c>
      <c r="K265" s="18">
        <f t="shared" si="15"/>
        <v>0.5292944743383136</v>
      </c>
      <c r="L265" s="24">
        <f t="shared" si="15"/>
        <v>0.4330176173368427</v>
      </c>
      <c r="O265" s="15" t="s">
        <v>43</v>
      </c>
      <c r="P265" s="56">
        <v>0.4934080125368196</v>
      </c>
      <c r="Q265" s="56">
        <v>0.5345634609924197</v>
      </c>
    </row>
    <row r="266" spans="2:17" ht="18">
      <c r="B266" s="15" t="s">
        <v>28</v>
      </c>
      <c r="C266" s="23">
        <f aca="true" t="shared" si="16" ref="C266:L268">C42/C87</f>
        <v>0.3167789403277435</v>
      </c>
      <c r="D266" s="18">
        <f t="shared" si="16"/>
        <v>0.2964126543435377</v>
      </c>
      <c r="E266" s="18">
        <f t="shared" si="16"/>
        <v>0.3013288461062582</v>
      </c>
      <c r="F266" s="18">
        <f t="shared" si="16"/>
        <v>0.29353786353855765</v>
      </c>
      <c r="G266" s="18">
        <f t="shared" si="16"/>
        <v>0.29354913587541415</v>
      </c>
      <c r="H266" s="18">
        <f t="shared" si="16"/>
        <v>0.3326638521129647</v>
      </c>
      <c r="I266" s="18">
        <f t="shared" si="16"/>
        <v>0.32603120118788204</v>
      </c>
      <c r="J266" s="18">
        <f t="shared" si="16"/>
        <v>0.3290237217654286</v>
      </c>
      <c r="K266" s="18">
        <f t="shared" si="16"/>
        <v>0.3138631192018204</v>
      </c>
      <c r="L266" s="24">
        <f t="shared" si="16"/>
        <v>0.254561364313375</v>
      </c>
      <c r="O266" s="15" t="s">
        <v>27</v>
      </c>
      <c r="P266" s="56">
        <v>0.4651379251988493</v>
      </c>
      <c r="Q266" s="56">
        <v>0.5292944743383136</v>
      </c>
    </row>
    <row r="267" spans="2:17" ht="18">
      <c r="B267" s="15" t="s">
        <v>29</v>
      </c>
      <c r="C267" s="23">
        <f t="shared" si="16"/>
        <v>0.2676957389364949</v>
      </c>
      <c r="D267" s="18">
        <f t="shared" si="16"/>
        <v>0.23054259759391113</v>
      </c>
      <c r="E267" s="18">
        <f t="shared" si="16"/>
        <v>0.24305466532368833</v>
      </c>
      <c r="F267" s="18">
        <f t="shared" si="16"/>
        <v>0.3086526341235992</v>
      </c>
      <c r="G267" s="18">
        <f t="shared" si="16"/>
        <v>0.3631551875757023</v>
      </c>
      <c r="H267" s="18">
        <f t="shared" si="16"/>
        <v>0.35037692038550844</v>
      </c>
      <c r="I267" s="18">
        <f t="shared" si="16"/>
        <v>0.3442405053838916</v>
      </c>
      <c r="J267" s="18">
        <f t="shared" si="16"/>
        <v>0.3627334303051674</v>
      </c>
      <c r="K267" s="18">
        <f t="shared" si="16"/>
        <v>0.41174619071464347</v>
      </c>
      <c r="L267" s="24">
        <f t="shared" si="16"/>
        <v>0.3538337660174092</v>
      </c>
      <c r="O267" s="16" t="s">
        <v>34</v>
      </c>
      <c r="P267" s="57">
        <v>0.5981448491922108</v>
      </c>
      <c r="Q267" s="57">
        <v>0.5193107462046508</v>
      </c>
    </row>
    <row r="268" spans="2:17" ht="18">
      <c r="B268" s="15" t="s">
        <v>61</v>
      </c>
      <c r="C268" s="23">
        <f t="shared" si="16"/>
        <v>0.4782549762241377</v>
      </c>
      <c r="D268" s="18">
        <f t="shared" si="16"/>
        <v>0.4902607107812875</v>
      </c>
      <c r="E268" s="18">
        <f t="shared" si="16"/>
        <v>0.456178282247297</v>
      </c>
      <c r="F268" s="18">
        <f t="shared" si="16"/>
        <v>0.42771772708459554</v>
      </c>
      <c r="G268" s="18">
        <f t="shared" si="16"/>
        <v>0.43964897284003207</v>
      </c>
      <c r="H268" s="18">
        <f t="shared" si="16"/>
        <v>0.46006492427347967</v>
      </c>
      <c r="I268" s="18">
        <f t="shared" si="16"/>
        <v>0.4387798453564449</v>
      </c>
      <c r="J268" s="18">
        <f t="shared" si="16"/>
        <v>0.4836491541481295</v>
      </c>
      <c r="K268" s="18">
        <f t="shared" si="16"/>
        <v>0.4456755851558849</v>
      </c>
      <c r="L268" s="24">
        <f t="shared" si="16"/>
        <v>0.3988821636337665</v>
      </c>
      <c r="O268" s="15" t="s">
        <v>36</v>
      </c>
      <c r="P268" s="56">
        <v>0.4627365904114557</v>
      </c>
      <c r="Q268" s="56">
        <v>0.5096782603028395</v>
      </c>
    </row>
    <row r="269" spans="2:17" ht="18">
      <c r="B269" s="15" t="s">
        <v>31</v>
      </c>
      <c r="C269" s="23">
        <f>C45/C91</f>
        <v>0.2977254872619805</v>
      </c>
      <c r="D269" s="18">
        <f aca="true" t="shared" si="17" ref="D269:L269">D45/D91</f>
        <v>0.35898744872991006</v>
      </c>
      <c r="E269" s="18">
        <f t="shared" si="17"/>
        <v>0.3036949313121743</v>
      </c>
      <c r="F269" s="18">
        <f t="shared" si="17"/>
        <v>0.2562140951628156</v>
      </c>
      <c r="G269" s="18">
        <f t="shared" si="17"/>
        <v>0.17917927966887007</v>
      </c>
      <c r="H269" s="18">
        <f t="shared" si="17"/>
        <v>0.186240589336765</v>
      </c>
      <c r="I269" s="18">
        <f t="shared" si="17"/>
        <v>0.15590965473058627</v>
      </c>
      <c r="J269" s="18">
        <f t="shared" si="17"/>
        <v>0.16983904869523467</v>
      </c>
      <c r="K269" s="18">
        <f t="shared" si="17"/>
        <v>0.16553863802273439</v>
      </c>
      <c r="L269" s="24">
        <f t="shared" si="17"/>
        <v>0.17378320894813803</v>
      </c>
      <c r="O269" s="15" t="s">
        <v>61</v>
      </c>
      <c r="P269" s="56">
        <v>0.4782549762241377</v>
      </c>
      <c r="Q269" s="56">
        <v>0.4456755851558849</v>
      </c>
    </row>
    <row r="270" spans="2:17" ht="18">
      <c r="B270" s="15" t="s">
        <v>32</v>
      </c>
      <c r="C270" s="23">
        <f aca="true" t="shared" si="18" ref="C270:L273">C46/C92</f>
        <v>0.14003368180229417</v>
      </c>
      <c r="D270" s="18">
        <f t="shared" si="18"/>
        <v>0.1152693131279855</v>
      </c>
      <c r="E270" s="18">
        <f t="shared" si="18"/>
        <v>0.11724091701300442</v>
      </c>
      <c r="F270" s="18">
        <f t="shared" si="18"/>
        <v>0.14632934747897666</v>
      </c>
      <c r="G270" s="18">
        <f t="shared" si="18"/>
        <v>0.16530541815253652</v>
      </c>
      <c r="H270" s="18">
        <f t="shared" si="18"/>
        <v>0.22083108957099262</v>
      </c>
      <c r="I270" s="18">
        <f t="shared" si="18"/>
        <v>0.2632036783894619</v>
      </c>
      <c r="J270" s="18">
        <f t="shared" si="18"/>
        <v>0.24325195391185242</v>
      </c>
      <c r="K270" s="18">
        <f t="shared" si="18"/>
        <v>0.2522920892494929</v>
      </c>
      <c r="L270" s="24">
        <f t="shared" si="18"/>
        <v>0.28817277691107646</v>
      </c>
      <c r="O270" s="15" t="s">
        <v>41</v>
      </c>
      <c r="P270" s="56">
        <v>0.3714127546501329</v>
      </c>
      <c r="Q270" s="56">
        <v>0.4437978287951593</v>
      </c>
    </row>
    <row r="271" spans="2:17" ht="18">
      <c r="B271" s="15" t="s">
        <v>33</v>
      </c>
      <c r="C271" s="23">
        <f t="shared" si="18"/>
        <v>0.25990354955033235</v>
      </c>
      <c r="D271" s="18">
        <f t="shared" si="18"/>
        <v>0.23936125741994815</v>
      </c>
      <c r="E271" s="18">
        <f t="shared" si="18"/>
        <v>0.2278419553930338</v>
      </c>
      <c r="F271" s="18">
        <f t="shared" si="18"/>
        <v>0.23174197836410224</v>
      </c>
      <c r="G271" s="18">
        <f t="shared" si="18"/>
        <v>0.21549377593360997</v>
      </c>
      <c r="H271" s="18">
        <f t="shared" si="18"/>
        <v>0.23774191020919846</v>
      </c>
      <c r="I271" s="18">
        <f t="shared" si="18"/>
        <v>0.24832383192622612</v>
      </c>
      <c r="J271" s="18">
        <f t="shared" si="18"/>
        <v>0.2903206775636322</v>
      </c>
      <c r="K271" s="18">
        <f t="shared" si="18"/>
        <v>0.30963860251378433</v>
      </c>
      <c r="L271" s="24">
        <f t="shared" si="18"/>
        <v>0.2347239105364164</v>
      </c>
      <c r="O271" s="15" t="s">
        <v>35</v>
      </c>
      <c r="P271" s="56">
        <v>0.46168916864414483</v>
      </c>
      <c r="Q271" s="56">
        <v>0.42817708028668444</v>
      </c>
    </row>
    <row r="272" spans="2:17" ht="18">
      <c r="B272" s="16" t="s">
        <v>34</v>
      </c>
      <c r="C272" s="25">
        <f t="shared" si="18"/>
        <v>0.5981448491922108</v>
      </c>
      <c r="D272" s="19">
        <f t="shared" si="18"/>
        <v>0.5706491443875247</v>
      </c>
      <c r="E272" s="19">
        <f t="shared" si="18"/>
        <v>0.5004989255115159</v>
      </c>
      <c r="F272" s="19">
        <f t="shared" si="18"/>
        <v>0.5251925365766498</v>
      </c>
      <c r="G272" s="19">
        <f t="shared" si="18"/>
        <v>0.5382591701743836</v>
      </c>
      <c r="H272" s="19">
        <f t="shared" si="18"/>
        <v>0.5197594856829498</v>
      </c>
      <c r="I272" s="19">
        <f t="shared" si="18"/>
        <v>0.45066286917351084</v>
      </c>
      <c r="J272" s="19">
        <f t="shared" si="18"/>
        <v>0.5164334534997603</v>
      </c>
      <c r="K272" s="19">
        <f t="shared" si="18"/>
        <v>0.5193107462046508</v>
      </c>
      <c r="L272" s="26">
        <f t="shared" si="18"/>
        <v>0.4355167919691519</v>
      </c>
      <c r="N272" s="52">
        <f>L272/C272</f>
        <v>0.7281125843636593</v>
      </c>
      <c r="O272" s="15" t="s">
        <v>39</v>
      </c>
      <c r="P272" s="56">
        <v>0.5583682212053354</v>
      </c>
      <c r="Q272" s="56">
        <v>0.42033772956982624</v>
      </c>
    </row>
    <row r="273" spans="2:17" ht="18">
      <c r="B273" s="15" t="s">
        <v>35</v>
      </c>
      <c r="C273" s="23">
        <f t="shared" si="18"/>
        <v>0.46168916864414483</v>
      </c>
      <c r="D273" s="18">
        <f t="shared" si="18"/>
        <v>0.45531725203529977</v>
      </c>
      <c r="E273" s="18">
        <f t="shared" si="18"/>
        <v>0.44050732129222325</v>
      </c>
      <c r="F273" s="18">
        <f t="shared" si="18"/>
        <v>0.4335572087666316</v>
      </c>
      <c r="G273" s="18">
        <f t="shared" si="18"/>
        <v>0.4459211851466814</v>
      </c>
      <c r="H273" s="18">
        <f t="shared" si="18"/>
        <v>0.41539648219954856</v>
      </c>
      <c r="I273" s="18">
        <f t="shared" si="18"/>
        <v>0.4147031021245691</v>
      </c>
      <c r="J273" s="18">
        <f t="shared" si="18"/>
        <v>0.41480718289284496</v>
      </c>
      <c r="K273" s="18">
        <f t="shared" si="18"/>
        <v>0.42817708028668444</v>
      </c>
      <c r="L273" s="24">
        <f t="shared" si="18"/>
        <v>0.4160773780157266</v>
      </c>
      <c r="O273" s="15" t="s">
        <v>29</v>
      </c>
      <c r="P273" s="56">
        <v>0.2676957389364949</v>
      </c>
      <c r="Q273" s="56">
        <v>0.41174619071464347</v>
      </c>
    </row>
    <row r="274" spans="2:17" ht="18">
      <c r="B274" s="15" t="s">
        <v>36</v>
      </c>
      <c r="C274" s="23">
        <f>C50/C97</f>
        <v>0.4627365904114557</v>
      </c>
      <c r="D274" s="18">
        <f aca="true" t="shared" si="19" ref="D274:L274">D50/D97</f>
        <v>0.4148539507336115</v>
      </c>
      <c r="E274" s="18">
        <f t="shared" si="19"/>
        <v>0.5375090461236115</v>
      </c>
      <c r="F274" s="18">
        <f t="shared" si="19"/>
        <v>0.536493922718752</v>
      </c>
      <c r="G274" s="18">
        <f t="shared" si="19"/>
        <v>0.46953845769715735</v>
      </c>
      <c r="H274" s="18">
        <f t="shared" si="19"/>
        <v>0.5356232522457868</v>
      </c>
      <c r="I274" s="18">
        <f t="shared" si="19"/>
        <v>0.4784414823494947</v>
      </c>
      <c r="J274" s="18">
        <f t="shared" si="19"/>
        <v>0.6594023434635196</v>
      </c>
      <c r="K274" s="18">
        <f t="shared" si="19"/>
        <v>0.5096782603028395</v>
      </c>
      <c r="L274" s="24">
        <f t="shared" si="19"/>
        <v>0.42676319830438825</v>
      </c>
      <c r="O274" s="15" t="s">
        <v>70</v>
      </c>
      <c r="P274" s="58">
        <v>0.4275017973164553</v>
      </c>
      <c r="Q274" s="58">
        <v>0.41142343780538077</v>
      </c>
    </row>
    <row r="275" spans="2:17" ht="18">
      <c r="B275" s="15" t="s">
        <v>37</v>
      </c>
      <c r="C275" s="23">
        <f aca="true" t="shared" si="20" ref="C275:L280">C51/C98</f>
        <v>0.3791730147275011</v>
      </c>
      <c r="D275" s="18">
        <f t="shared" si="20"/>
        <v>0.4330113901285552</v>
      </c>
      <c r="E275" s="18">
        <f t="shared" si="20"/>
        <v>0.42035787224258486</v>
      </c>
      <c r="F275" s="18">
        <f t="shared" si="20"/>
        <v>0.4314780320694012</v>
      </c>
      <c r="G275" s="18">
        <f t="shared" si="20"/>
        <v>0.3994088028257221</v>
      </c>
      <c r="H275" s="18">
        <f t="shared" si="20"/>
        <v>0.3349299272662764</v>
      </c>
      <c r="I275" s="18">
        <f t="shared" si="20"/>
        <v>0.36817801144558693</v>
      </c>
      <c r="J275" s="18">
        <f t="shared" si="20"/>
        <v>0.4023173658016353</v>
      </c>
      <c r="K275" s="18">
        <f t="shared" si="20"/>
        <v>0.4015376434616919</v>
      </c>
      <c r="L275" s="24">
        <f t="shared" si="20"/>
        <v>0.2573846256893434</v>
      </c>
      <c r="O275" s="15" t="s">
        <v>37</v>
      </c>
      <c r="P275" s="56">
        <v>0.3791730147275011</v>
      </c>
      <c r="Q275" s="56">
        <v>0.4015376434616919</v>
      </c>
    </row>
    <row r="276" spans="2:17" ht="18">
      <c r="B276" s="15" t="s">
        <v>38</v>
      </c>
      <c r="C276" s="23">
        <f t="shared" si="20"/>
        <v>0.17167970613491076</v>
      </c>
      <c r="D276" s="18">
        <f t="shared" si="20"/>
        <v>0.19301398585286053</v>
      </c>
      <c r="E276" s="18">
        <f t="shared" si="20"/>
        <v>0.1877502227334754</v>
      </c>
      <c r="F276" s="18">
        <f t="shared" si="20"/>
        <v>0.17274847235117569</v>
      </c>
      <c r="G276" s="18">
        <f t="shared" si="20"/>
        <v>0.1578065110625325</v>
      </c>
      <c r="H276" s="18">
        <f t="shared" si="20"/>
        <v>0.17883026262584373</v>
      </c>
      <c r="I276" s="18">
        <f t="shared" si="20"/>
        <v>0.157519874693383</v>
      </c>
      <c r="J276" s="18">
        <f t="shared" si="20"/>
        <v>0.17474136951002311</v>
      </c>
      <c r="K276" s="18">
        <f t="shared" si="20"/>
        <v>0.13842761428207956</v>
      </c>
      <c r="L276" s="24">
        <f t="shared" si="20"/>
        <v>0.13312272531123037</v>
      </c>
      <c r="O276" s="15" t="s">
        <v>28</v>
      </c>
      <c r="P276" s="56">
        <v>0.3167789403277435</v>
      </c>
      <c r="Q276" s="56">
        <v>0.3138631192018204</v>
      </c>
    </row>
    <row r="277" spans="2:17" ht="18">
      <c r="B277" s="15" t="s">
        <v>39</v>
      </c>
      <c r="C277" s="23">
        <f t="shared" si="20"/>
        <v>0.5583682212053354</v>
      </c>
      <c r="D277" s="18">
        <f t="shared" si="20"/>
        <v>0.5363293951002801</v>
      </c>
      <c r="E277" s="18">
        <f t="shared" si="20"/>
        <v>0.4709966338062034</v>
      </c>
      <c r="F277" s="18">
        <f t="shared" si="20"/>
        <v>0.418280106942445</v>
      </c>
      <c r="G277" s="18">
        <f t="shared" si="20"/>
        <v>0.41905363469090706</v>
      </c>
      <c r="H277" s="18">
        <f t="shared" si="20"/>
        <v>0.450237838690179</v>
      </c>
      <c r="I277" s="18">
        <f t="shared" si="20"/>
        <v>0.4238696640565799</v>
      </c>
      <c r="J277" s="18">
        <f t="shared" si="20"/>
        <v>0.42172009461023596</v>
      </c>
      <c r="K277" s="18">
        <f t="shared" si="20"/>
        <v>0.42033772956982624</v>
      </c>
      <c r="L277" s="24">
        <f t="shared" si="20"/>
        <v>0.47359260592966024</v>
      </c>
      <c r="O277" s="15" t="s">
        <v>33</v>
      </c>
      <c r="P277" s="56">
        <v>0.25990354955033235</v>
      </c>
      <c r="Q277" s="56">
        <v>0.30963860251378433</v>
      </c>
    </row>
    <row r="278" spans="2:17" ht="18">
      <c r="B278" s="15" t="s">
        <v>41</v>
      </c>
      <c r="C278" s="23">
        <f t="shared" si="20"/>
        <v>0.3714127546501329</v>
      </c>
      <c r="D278" s="18">
        <f t="shared" si="20"/>
        <v>0.36889874008399437</v>
      </c>
      <c r="E278" s="18">
        <f t="shared" si="20"/>
        <v>0.36670651524208014</v>
      </c>
      <c r="F278" s="18">
        <f t="shared" si="20"/>
        <v>0.41780525079263703</v>
      </c>
      <c r="G278" s="18">
        <f t="shared" si="20"/>
        <v>0.4060562553024864</v>
      </c>
      <c r="H278" s="18">
        <f t="shared" si="20"/>
        <v>0.39192915030495445</v>
      </c>
      <c r="I278" s="18">
        <f t="shared" si="20"/>
        <v>0.3817356673149949</v>
      </c>
      <c r="J278" s="18">
        <f t="shared" si="20"/>
        <v>0.45372394159243273</v>
      </c>
      <c r="K278" s="18">
        <f t="shared" si="20"/>
        <v>0.4437978287951593</v>
      </c>
      <c r="L278" s="24">
        <f t="shared" si="20"/>
        <v>0.3889688680942955</v>
      </c>
      <c r="O278" s="15" t="s">
        <v>32</v>
      </c>
      <c r="P278" s="56">
        <v>0.14003368180229417</v>
      </c>
      <c r="Q278" s="56">
        <v>0.2522920892494929</v>
      </c>
    </row>
    <row r="279" spans="2:17" ht="18">
      <c r="B279" s="15" t="s">
        <v>42</v>
      </c>
      <c r="C279" s="23">
        <f t="shared" si="20"/>
        <v>0.5078678084520976</v>
      </c>
      <c r="D279" s="18">
        <f t="shared" si="20"/>
        <v>0.561520749665328</v>
      </c>
      <c r="E279" s="18">
        <f t="shared" si="20"/>
        <v>0.5465424823367683</v>
      </c>
      <c r="F279" s="18">
        <f t="shared" si="20"/>
        <v>0.5613244840213049</v>
      </c>
      <c r="G279" s="18">
        <f t="shared" si="20"/>
        <v>0.5430405081608298</v>
      </c>
      <c r="H279" s="18">
        <f t="shared" si="20"/>
        <v>0.6318245225840589</v>
      </c>
      <c r="I279" s="18">
        <f t="shared" si="20"/>
        <v>0.6301941873140808</v>
      </c>
      <c r="J279" s="18">
        <f t="shared" si="20"/>
        <v>0.5986982305578323</v>
      </c>
      <c r="K279" s="18">
        <f t="shared" si="20"/>
        <v>0.5726672209481869</v>
      </c>
      <c r="L279" s="24">
        <f t="shared" si="20"/>
        <v>0.4185318065211734</v>
      </c>
      <c r="O279" s="15" t="s">
        <v>31</v>
      </c>
      <c r="P279" s="56">
        <v>0.2977254872619805</v>
      </c>
      <c r="Q279" s="56">
        <v>0.16553863802273439</v>
      </c>
    </row>
    <row r="280" spans="2:17" ht="18">
      <c r="B280" s="17" t="s">
        <v>43</v>
      </c>
      <c r="C280" s="27">
        <f t="shared" si="20"/>
        <v>0.4934080125368196</v>
      </c>
      <c r="D280" s="28">
        <f t="shared" si="20"/>
        <v>0.5114479509151629</v>
      </c>
      <c r="E280" s="28">
        <f t="shared" si="20"/>
        <v>0.5296594485760262</v>
      </c>
      <c r="F280" s="28">
        <f t="shared" si="20"/>
        <v>0.5124879524461722</v>
      </c>
      <c r="G280" s="28">
        <f t="shared" si="20"/>
        <v>0.5668891808119252</v>
      </c>
      <c r="H280" s="28">
        <f t="shared" si="20"/>
        <v>0.5044984740858828</v>
      </c>
      <c r="I280" s="28">
        <f t="shared" si="20"/>
        <v>0.5171482654370274</v>
      </c>
      <c r="J280" s="28">
        <f t="shared" si="20"/>
        <v>0.5664545263367609</v>
      </c>
      <c r="K280" s="28">
        <f t="shared" si="20"/>
        <v>0.5345634609924197</v>
      </c>
      <c r="L280" s="45"/>
      <c r="O280" s="17" t="s">
        <v>38</v>
      </c>
      <c r="P280" s="59">
        <v>0.17167970613491076</v>
      </c>
      <c r="Q280" s="59">
        <v>0.13842761428207956</v>
      </c>
    </row>
    <row r="281" ht="15">
      <c r="B281" s="6" t="s">
        <v>63</v>
      </c>
    </row>
    <row r="282" ht="14.25">
      <c r="B282" s="1"/>
    </row>
    <row r="283" spans="2:3" ht="14.25">
      <c r="B283" s="1" t="s">
        <v>44</v>
      </c>
      <c r="C283" s="1" t="s">
        <v>46</v>
      </c>
    </row>
    <row r="285" spans="2:3" ht="14.25">
      <c r="B285" s="1" t="s">
        <v>5</v>
      </c>
      <c r="C285" s="1" t="s">
        <v>6</v>
      </c>
    </row>
    <row r="286" spans="2:3" ht="14.25">
      <c r="B286" s="1" t="s">
        <v>7</v>
      </c>
      <c r="C286" s="50" t="s">
        <v>65</v>
      </c>
    </row>
    <row r="287" spans="2:3" ht="14.25">
      <c r="B287" s="1" t="s">
        <v>9</v>
      </c>
      <c r="C287" s="1" t="s">
        <v>48</v>
      </c>
    </row>
    <row r="288" spans="2:3" ht="14.25">
      <c r="B288" s="1" t="s">
        <v>11</v>
      </c>
      <c r="C288" s="1" t="s">
        <v>12</v>
      </c>
    </row>
    <row r="290" spans="2:12" ht="18">
      <c r="B290" s="30"/>
      <c r="C290" s="42" t="s">
        <v>14</v>
      </c>
      <c r="D290" s="43" t="s">
        <v>15</v>
      </c>
      <c r="E290" s="43" t="s">
        <v>16</v>
      </c>
      <c r="F290" s="43" t="s">
        <v>17</v>
      </c>
      <c r="G290" s="43" t="s">
        <v>18</v>
      </c>
      <c r="H290" s="43" t="s">
        <v>19</v>
      </c>
      <c r="I290" s="43" t="s">
        <v>20</v>
      </c>
      <c r="J290" s="43" t="s">
        <v>21</v>
      </c>
      <c r="K290" s="43" t="s">
        <v>22</v>
      </c>
      <c r="L290" s="44" t="s">
        <v>23</v>
      </c>
    </row>
    <row r="291" spans="2:12" ht="18">
      <c r="B291" s="14" t="s">
        <v>60</v>
      </c>
      <c r="C291" s="47">
        <f aca="true" t="shared" si="21" ref="C291:C307">-(C201-C40)</f>
        <v>0.10008089929193857</v>
      </c>
      <c r="D291" s="48">
        <f aca="true" t="shared" si="22" ref="D291:L291">-(D201-D40)</f>
        <v>0.0970980953967764</v>
      </c>
      <c r="E291" s="48">
        <f t="shared" si="22"/>
        <v>0.09398921524466065</v>
      </c>
      <c r="F291" s="48">
        <f t="shared" si="22"/>
        <v>0.09320880330891253</v>
      </c>
      <c r="G291" s="48">
        <f t="shared" si="22"/>
        <v>0.08944772695964387</v>
      </c>
      <c r="H291" s="48">
        <f t="shared" si="22"/>
        <v>0.09329105390777807</v>
      </c>
      <c r="I291" s="48">
        <f t="shared" si="22"/>
        <v>0.09084449241050577</v>
      </c>
      <c r="J291" s="48">
        <f t="shared" si="22"/>
        <v>0.09526967814748584</v>
      </c>
      <c r="K291" s="48">
        <f t="shared" si="22"/>
        <v>0.08803009821888619</v>
      </c>
      <c r="L291" s="49">
        <f t="shared" si="22"/>
        <v>0.08076193791303582</v>
      </c>
    </row>
    <row r="292" spans="2:12" ht="18">
      <c r="B292" s="15" t="s">
        <v>27</v>
      </c>
      <c r="C292" s="23">
        <f t="shared" si="21"/>
        <v>0.11023011832857857</v>
      </c>
      <c r="D292" s="18">
        <f aca="true" t="shared" si="23" ref="D292:L292">-(D202-D41)</f>
        <v>0.09421681350569647</v>
      </c>
      <c r="E292" s="18">
        <f t="shared" si="23"/>
        <v>0.09488607165251499</v>
      </c>
      <c r="F292" s="18">
        <f t="shared" si="23"/>
        <v>0.08453216631005912</v>
      </c>
      <c r="G292" s="18">
        <f t="shared" si="23"/>
        <v>0.12241084703637128</v>
      </c>
      <c r="H292" s="18">
        <f t="shared" si="23"/>
        <v>0.07684876276841034</v>
      </c>
      <c r="I292" s="18">
        <f t="shared" si="23"/>
        <v>0.1250779995507226</v>
      </c>
      <c r="J292" s="18">
        <f t="shared" si="23"/>
        <v>0.0903070245941167</v>
      </c>
      <c r="K292" s="18">
        <f t="shared" si="23"/>
        <v>0.05433025625311219</v>
      </c>
      <c r="L292" s="24">
        <f t="shared" si="23"/>
        <v>0.0825171919303849</v>
      </c>
    </row>
    <row r="293" spans="2:12" ht="18">
      <c r="B293" s="15" t="s">
        <v>28</v>
      </c>
      <c r="C293" s="23">
        <f t="shared" si="21"/>
        <v>0.1323632340656115</v>
      </c>
      <c r="D293" s="18">
        <f aca="true" t="shared" si="24" ref="D293:L293">-(D203-D42)</f>
        <v>0.11320969652784107</v>
      </c>
      <c r="E293" s="18">
        <f t="shared" si="24"/>
        <v>0.11910825803300422</v>
      </c>
      <c r="F293" s="18">
        <f t="shared" si="24"/>
        <v>0.11759093077674533</v>
      </c>
      <c r="G293" s="18">
        <f t="shared" si="24"/>
        <v>0.12088788183954348</v>
      </c>
      <c r="H293" s="18">
        <f t="shared" si="24"/>
        <v>0.13451518236809007</v>
      </c>
      <c r="I293" s="18">
        <f t="shared" si="24"/>
        <v>0.12533357621020993</v>
      </c>
      <c r="J293" s="18">
        <f t="shared" si="24"/>
        <v>0.11439919207692242</v>
      </c>
      <c r="K293" s="18">
        <f t="shared" si="24"/>
        <v>0.10560478947575723</v>
      </c>
      <c r="L293" s="24">
        <f t="shared" si="24"/>
        <v>0.08247422680412371</v>
      </c>
    </row>
    <row r="294" spans="2:12" ht="18">
      <c r="B294" s="15" t="s">
        <v>29</v>
      </c>
      <c r="C294" s="23">
        <f t="shared" si="21"/>
        <v>0.01575894295842732</v>
      </c>
      <c r="D294" s="18">
        <f aca="true" t="shared" si="25" ref="D294:L294">-(D204-D43)</f>
        <v>0.010517449046265753</v>
      </c>
      <c r="E294" s="18">
        <f t="shared" si="25"/>
        <v>0.043113662597368846</v>
      </c>
      <c r="F294" s="18">
        <f t="shared" si="25"/>
        <v>0.03063881452875178</v>
      </c>
      <c r="G294" s="18">
        <f t="shared" si="25"/>
        <v>0.02290253255235769</v>
      </c>
      <c r="H294" s="18">
        <f t="shared" si="25"/>
        <v>0.01452298804461205</v>
      </c>
      <c r="I294" s="18">
        <f t="shared" si="25"/>
        <v>0.030570738528028468</v>
      </c>
      <c r="J294" s="18">
        <f t="shared" si="25"/>
        <v>0.03921205041196141</v>
      </c>
      <c r="K294" s="18">
        <f t="shared" si="25"/>
        <v>0.0579187895999141</v>
      </c>
      <c r="L294" s="24">
        <f t="shared" si="25"/>
        <v>0.024053794657494243</v>
      </c>
    </row>
    <row r="295" spans="2:12" ht="18">
      <c r="B295" s="15" t="s">
        <v>61</v>
      </c>
      <c r="C295" s="23">
        <f t="shared" si="21"/>
        <v>0.15765708437402226</v>
      </c>
      <c r="D295" s="18">
        <f aca="true" t="shared" si="26" ref="D295:L295">-(D205-D44)</f>
        <v>0.1579837479665429</v>
      </c>
      <c r="E295" s="18">
        <f t="shared" si="26"/>
        <v>0.14789475251407586</v>
      </c>
      <c r="F295" s="18">
        <f t="shared" si="26"/>
        <v>0.13958498702821176</v>
      </c>
      <c r="G295" s="18">
        <f t="shared" si="26"/>
        <v>0.13779987873684796</v>
      </c>
      <c r="H295" s="18">
        <f t="shared" si="26"/>
        <v>0.139741613464115</v>
      </c>
      <c r="I295" s="18">
        <f t="shared" si="26"/>
        <v>0.1334962821251341</v>
      </c>
      <c r="J295" s="18">
        <f t="shared" si="26"/>
        <v>0.13808731233251842</v>
      </c>
      <c r="K295" s="18">
        <f t="shared" si="26"/>
        <v>0.12287144546884962</v>
      </c>
      <c r="L295" s="24">
        <f t="shared" si="26"/>
        <v>0.1092752852633508</v>
      </c>
    </row>
    <row r="296" spans="2:12" ht="18">
      <c r="B296" s="15" t="s">
        <v>31</v>
      </c>
      <c r="C296" s="23">
        <f t="shared" si="21"/>
        <v>0.15182520936225039</v>
      </c>
      <c r="D296" s="18">
        <f aca="true" t="shared" si="27" ref="D296:L296">-(D206-D45)</f>
        <v>0.18228490134224037</v>
      </c>
      <c r="E296" s="18">
        <f t="shared" si="27"/>
        <v>0.15524541915883414</v>
      </c>
      <c r="F296" s="18">
        <f t="shared" si="27"/>
        <v>0.13766728745289963</v>
      </c>
      <c r="G296" s="18">
        <f t="shared" si="27"/>
        <v>0.1236000067707481</v>
      </c>
      <c r="H296" s="18">
        <f t="shared" si="27"/>
        <v>0.11632886726189821</v>
      </c>
      <c r="I296" s="18">
        <f t="shared" si="27"/>
        <v>0.10865916150214867</v>
      </c>
      <c r="J296" s="18">
        <f t="shared" si="27"/>
        <v>0.11529704531609802</v>
      </c>
      <c r="K296" s="18">
        <f t="shared" si="27"/>
        <v>0.10785767522747741</v>
      </c>
      <c r="L296" s="24">
        <f t="shared" si="27"/>
        <v>0.12876080436817014</v>
      </c>
    </row>
    <row r="297" spans="2:12" ht="18">
      <c r="B297" s="15" t="s">
        <v>32</v>
      </c>
      <c r="C297" s="23">
        <f t="shared" si="21"/>
        <v>0.05981177444782394</v>
      </c>
      <c r="D297" s="18">
        <f aca="true" t="shared" si="28" ref="D297:L297">-(D207-D46)</f>
        <v>0.0502534073008698</v>
      </c>
      <c r="E297" s="18">
        <f t="shared" si="28"/>
        <v>0.053983982384174165</v>
      </c>
      <c r="F297" s="18">
        <f t="shared" si="28"/>
        <v>0.0628577678929522</v>
      </c>
      <c r="G297" s="18">
        <f t="shared" si="28"/>
        <v>0.06969915230760707</v>
      </c>
      <c r="H297" s="18">
        <f t="shared" si="28"/>
        <v>0.08059656523049111</v>
      </c>
      <c r="I297" s="18">
        <f t="shared" si="28"/>
        <v>0.09790478279947346</v>
      </c>
      <c r="J297" s="18">
        <f t="shared" si="28"/>
        <v>0.08926643659853112</v>
      </c>
      <c r="K297" s="18">
        <f t="shared" si="28"/>
        <v>0.09312723113714345</v>
      </c>
      <c r="L297" s="24">
        <f t="shared" si="28"/>
        <v>0.09395138928728511</v>
      </c>
    </row>
    <row r="298" spans="2:12" ht="18">
      <c r="B298" s="15" t="s">
        <v>33</v>
      </c>
      <c r="C298" s="23">
        <f t="shared" si="21"/>
        <v>0.04996995956720125</v>
      </c>
      <c r="D298" s="18">
        <f aca="true" t="shared" si="29" ref="D298:L298">-(D208-D47)</f>
        <v>0.04163304219230321</v>
      </c>
      <c r="E298" s="18">
        <f t="shared" si="29"/>
        <v>0.03632864465325619</v>
      </c>
      <c r="F298" s="18">
        <f t="shared" si="29"/>
        <v>0.04049964720575639</v>
      </c>
      <c r="G298" s="18">
        <f t="shared" si="29"/>
        <v>0.04027048359460544</v>
      </c>
      <c r="H298" s="18">
        <f t="shared" si="29"/>
        <v>0.04731745797827614</v>
      </c>
      <c r="I298" s="18">
        <f t="shared" si="29"/>
        <v>0.05061193394873013</v>
      </c>
      <c r="J298" s="18">
        <f t="shared" si="29"/>
        <v>0.051872973524981505</v>
      </c>
      <c r="K298" s="18">
        <f t="shared" si="29"/>
        <v>0.054716352918251526</v>
      </c>
      <c r="L298" s="24">
        <f t="shared" si="29"/>
        <v>0.01788228442987791</v>
      </c>
    </row>
    <row r="299" spans="2:12" ht="18">
      <c r="B299" s="16" t="s">
        <v>34</v>
      </c>
      <c r="C299" s="25">
        <f t="shared" si="21"/>
        <v>0.0400157074215656</v>
      </c>
      <c r="D299" s="19">
        <f aca="true" t="shared" si="30" ref="D299:L299">-(D209-D48)</f>
        <v>0.034929988325891365</v>
      </c>
      <c r="E299" s="19">
        <f t="shared" si="30"/>
        <v>0.01712456223273401</v>
      </c>
      <c r="F299" s="19">
        <f t="shared" si="30"/>
        <v>0.02148084258986252</v>
      </c>
      <c r="G299" s="19">
        <f t="shared" si="30"/>
        <v>0.0184249231180639</v>
      </c>
      <c r="H299" s="19">
        <f t="shared" si="30"/>
        <v>0.023554452181471425</v>
      </c>
      <c r="I299" s="19">
        <f t="shared" si="30"/>
        <v>0.013854840441859806</v>
      </c>
      <c r="J299" s="19">
        <f t="shared" si="30"/>
        <v>0.02627714711822582</v>
      </c>
      <c r="K299" s="19">
        <f t="shared" si="30"/>
        <v>0.02919602608772781</v>
      </c>
      <c r="L299" s="26">
        <f t="shared" si="30"/>
        <v>0.02893885170732291</v>
      </c>
    </row>
    <row r="300" spans="2:12" ht="18">
      <c r="B300" s="15" t="s">
        <v>35</v>
      </c>
      <c r="C300" s="23">
        <f t="shared" si="21"/>
        <v>0.17478168021988283</v>
      </c>
      <c r="D300" s="18">
        <f aca="true" t="shared" si="31" ref="D300:L300">-(D210-D49)</f>
        <v>0.16419871512927597</v>
      </c>
      <c r="E300" s="18">
        <f t="shared" si="31"/>
        <v>0.1634983669624373</v>
      </c>
      <c r="F300" s="18">
        <f t="shared" si="31"/>
        <v>0.16296610133941866</v>
      </c>
      <c r="G300" s="18">
        <f t="shared" si="31"/>
        <v>0.16167080838120068</v>
      </c>
      <c r="H300" s="18">
        <f t="shared" si="31"/>
        <v>0.15746929126297995</v>
      </c>
      <c r="I300" s="18">
        <f t="shared" si="31"/>
        <v>0.1570487430935953</v>
      </c>
      <c r="J300" s="18">
        <f t="shared" si="31"/>
        <v>0.1505920003893939</v>
      </c>
      <c r="K300" s="18">
        <f t="shared" si="31"/>
        <v>0.15615461724999435</v>
      </c>
      <c r="L300" s="24">
        <f t="shared" si="31"/>
        <v>0.15333014773746328</v>
      </c>
    </row>
    <row r="301" spans="2:12" ht="18">
      <c r="B301" s="15" t="s">
        <v>36</v>
      </c>
      <c r="C301" s="23">
        <f t="shared" si="21"/>
        <v>0.010979221342065332</v>
      </c>
      <c r="D301" s="18">
        <f aca="true" t="shared" si="32" ref="D301:L301">-(D211-D50)</f>
        <v>-0.004666423430997768</v>
      </c>
      <c r="E301" s="18">
        <f t="shared" si="32"/>
        <v>0.03854952530443145</v>
      </c>
      <c r="F301" s="18">
        <f t="shared" si="32"/>
        <v>0.05616647545610873</v>
      </c>
      <c r="G301" s="18">
        <f t="shared" si="32"/>
        <v>0.0018523458853257069</v>
      </c>
      <c r="H301" s="18">
        <f t="shared" si="32"/>
        <v>0.03360759228858967</v>
      </c>
      <c r="I301" s="18">
        <f t="shared" si="32"/>
        <v>0.02186979199721692</v>
      </c>
      <c r="J301" s="18">
        <f t="shared" si="32"/>
        <v>0.05252569154906542</v>
      </c>
      <c r="K301" s="18">
        <f t="shared" si="32"/>
        <v>-0.011511028107678428</v>
      </c>
      <c r="L301" s="24">
        <f t="shared" si="32"/>
        <v>0.014095985379012216</v>
      </c>
    </row>
    <row r="302" spans="2:12" ht="18">
      <c r="B302" s="15" t="s">
        <v>37</v>
      </c>
      <c r="C302" s="23">
        <f t="shared" si="21"/>
        <v>0.10960509796688225</v>
      </c>
      <c r="D302" s="18">
        <f aca="true" t="shared" si="33" ref="D302:L302">-(D212-D51)</f>
        <v>0.1261344426302337</v>
      </c>
      <c r="E302" s="18">
        <f t="shared" si="33"/>
        <v>0.1213468435134058</v>
      </c>
      <c r="F302" s="18">
        <f t="shared" si="33"/>
        <v>0.12804589608475153</v>
      </c>
      <c r="G302" s="18">
        <f t="shared" si="33"/>
        <v>0.12443157009126829</v>
      </c>
      <c r="H302" s="18">
        <f t="shared" si="33"/>
        <v>0.0988997052691385</v>
      </c>
      <c r="I302" s="18">
        <f t="shared" si="33"/>
        <v>0.11057495423753064</v>
      </c>
      <c r="J302" s="18">
        <f t="shared" si="33"/>
        <v>0.11692218307219432</v>
      </c>
      <c r="K302" s="18">
        <f t="shared" si="33"/>
        <v>0.11324470704086659</v>
      </c>
      <c r="L302" s="24">
        <f t="shared" si="33"/>
        <v>0.06523750620915351</v>
      </c>
    </row>
    <row r="303" spans="2:12" ht="18">
      <c r="B303" s="15" t="s">
        <v>38</v>
      </c>
      <c r="C303" s="23">
        <f t="shared" si="21"/>
        <v>0.08444298546659107</v>
      </c>
      <c r="D303" s="18">
        <f aca="true" t="shared" si="34" ref="D303:L303">-(D213-D52)</f>
        <v>0.09384208189414078</v>
      </c>
      <c r="E303" s="18">
        <f t="shared" si="34"/>
        <v>0.09174795228222818</v>
      </c>
      <c r="F303" s="18">
        <f t="shared" si="34"/>
        <v>0.08277803339919343</v>
      </c>
      <c r="G303" s="18">
        <f t="shared" si="34"/>
        <v>0.07505848615198853</v>
      </c>
      <c r="H303" s="18">
        <f t="shared" si="34"/>
        <v>0.0848321312345062</v>
      </c>
      <c r="I303" s="18">
        <f t="shared" si="34"/>
        <v>0.07094919855161629</v>
      </c>
      <c r="J303" s="18">
        <f t="shared" si="34"/>
        <v>0.07805013903333755</v>
      </c>
      <c r="K303" s="18">
        <f t="shared" si="34"/>
        <v>0.06270040748692497</v>
      </c>
      <c r="L303" s="24">
        <f t="shared" si="34"/>
        <v>0.06431751830769984</v>
      </c>
    </row>
    <row r="304" spans="2:15" ht="18">
      <c r="B304" s="15" t="s">
        <v>39</v>
      </c>
      <c r="C304" s="23">
        <f t="shared" si="21"/>
        <v>0.13680929156820354</v>
      </c>
      <c r="D304" s="18">
        <f aca="true" t="shared" si="35" ref="D304:L304">-(D214-D53)</f>
        <v>0.13987400383466592</v>
      </c>
      <c r="E304" s="18">
        <f t="shared" si="35"/>
        <v>0.1321697345672735</v>
      </c>
      <c r="F304" s="18">
        <f t="shared" si="35"/>
        <v>0.10169133979425964</v>
      </c>
      <c r="G304" s="18">
        <f t="shared" si="35"/>
        <v>0.10795314643497836</v>
      </c>
      <c r="H304" s="18">
        <f t="shared" si="35"/>
        <v>0.13040027720957267</v>
      </c>
      <c r="I304" s="18">
        <f t="shared" si="35"/>
        <v>0.11408128159397195</v>
      </c>
      <c r="J304" s="18">
        <f t="shared" si="35"/>
        <v>0.1050112161512578</v>
      </c>
      <c r="K304" s="18">
        <f t="shared" si="35"/>
        <v>0.10268703949061586</v>
      </c>
      <c r="L304" s="24">
        <f t="shared" si="35"/>
        <v>0.0979479274801556</v>
      </c>
      <c r="O304" s="6" t="s">
        <v>63</v>
      </c>
    </row>
    <row r="305" spans="2:12" ht="18">
      <c r="B305" s="15" t="s">
        <v>41</v>
      </c>
      <c r="C305" s="23">
        <f t="shared" si="21"/>
        <v>0.06734785131908175</v>
      </c>
      <c r="D305" s="18">
        <f aca="true" t="shared" si="36" ref="D305:L305">-(D215-D54)</f>
        <v>0.05460910374298904</v>
      </c>
      <c r="E305" s="18">
        <f t="shared" si="36"/>
        <v>0.07575413926060331</v>
      </c>
      <c r="F305" s="18">
        <f t="shared" si="36"/>
        <v>0.08105744272655457</v>
      </c>
      <c r="G305" s="18">
        <f t="shared" si="36"/>
        <v>0.058486311811368624</v>
      </c>
      <c r="H305" s="18">
        <f t="shared" si="36"/>
        <v>0.08953461735008547</v>
      </c>
      <c r="I305" s="18">
        <f t="shared" si="36"/>
        <v>0.07576119648963785</v>
      </c>
      <c r="J305" s="18">
        <f t="shared" si="36"/>
        <v>0.10695088785794273</v>
      </c>
      <c r="K305" s="18">
        <f t="shared" si="36"/>
        <v>0.10261256167365053</v>
      </c>
      <c r="L305" s="24">
        <f t="shared" si="36"/>
        <v>0.09302641787105391</v>
      </c>
    </row>
    <row r="306" spans="2:12" ht="18">
      <c r="B306" s="15" t="s">
        <v>42</v>
      </c>
      <c r="C306" s="23">
        <f t="shared" si="21"/>
        <v>0.07293475159962506</v>
      </c>
      <c r="D306" s="18">
        <f aca="true" t="shared" si="37" ref="D306:L306">-(D216-D55)</f>
        <v>0.07374652194818196</v>
      </c>
      <c r="E306" s="18">
        <f t="shared" si="37"/>
        <v>0.06858218086948492</v>
      </c>
      <c r="F306" s="18">
        <f t="shared" si="37"/>
        <v>0.06944311080554777</v>
      </c>
      <c r="G306" s="18">
        <f t="shared" si="37"/>
        <v>0.07781983069131332</v>
      </c>
      <c r="H306" s="18">
        <f t="shared" si="37"/>
        <v>0.10510020831836794</v>
      </c>
      <c r="I306" s="18">
        <f t="shared" si="37"/>
        <v>0.09821063217394321</v>
      </c>
      <c r="J306" s="18">
        <f t="shared" si="37"/>
        <v>0.09057913280572227</v>
      </c>
      <c r="K306" s="18">
        <f t="shared" si="37"/>
        <v>0.09470706819227033</v>
      </c>
      <c r="L306" s="24">
        <f t="shared" si="37"/>
        <v>0.0682091686487711</v>
      </c>
    </row>
    <row r="307" spans="2:12" ht="18">
      <c r="B307" s="17" t="s">
        <v>43</v>
      </c>
      <c r="C307" s="27">
        <f t="shared" si="21"/>
        <v>0.10189215986338968</v>
      </c>
      <c r="D307" s="28">
        <f aca="true" t="shared" si="38" ref="D307:K307">-(D217-D56)</f>
        <v>0.1175452850162358</v>
      </c>
      <c r="E307" s="28">
        <f t="shared" si="38"/>
        <v>0.1212787292572544</v>
      </c>
      <c r="F307" s="28">
        <f t="shared" si="38"/>
        <v>0.10417898146751835</v>
      </c>
      <c r="G307" s="28">
        <f t="shared" si="38"/>
        <v>0.14874831254765086</v>
      </c>
      <c r="H307" s="28">
        <f t="shared" si="38"/>
        <v>0.12407646102391723</v>
      </c>
      <c r="I307" s="28">
        <f t="shared" si="38"/>
        <v>0.13635976971217145</v>
      </c>
      <c r="J307" s="28">
        <f t="shared" si="38"/>
        <v>0.1393416278495898</v>
      </c>
      <c r="K307" s="28">
        <f t="shared" si="38"/>
        <v>0.08661486876656707</v>
      </c>
      <c r="L307" s="45"/>
    </row>
    <row r="308" ht="15">
      <c r="B308" s="6" t="s">
        <v>63</v>
      </c>
    </row>
    <row r="310" ht="14.25">
      <c r="B310" s="1" t="s">
        <v>45</v>
      </c>
    </row>
    <row r="311" spans="2:3" ht="14.25">
      <c r="B311" s="1" t="s">
        <v>44</v>
      </c>
      <c r="C311" s="1" t="s">
        <v>46</v>
      </c>
    </row>
    <row r="313" spans="2:3" ht="14.25">
      <c r="B313" s="1" t="s">
        <v>5</v>
      </c>
      <c r="C313" s="1" t="s">
        <v>6</v>
      </c>
    </row>
    <row r="314" spans="2:3" ht="14.25">
      <c r="B314" s="1" t="s">
        <v>7</v>
      </c>
      <c r="C314" s="50" t="s">
        <v>66</v>
      </c>
    </row>
    <row r="315" spans="2:3" ht="14.25">
      <c r="B315" s="1" t="s">
        <v>9</v>
      </c>
      <c r="C315" s="1"/>
    </row>
    <row r="316" spans="2:3" ht="14.25">
      <c r="B316" s="1" t="s">
        <v>11</v>
      </c>
      <c r="C316" s="1" t="s">
        <v>12</v>
      </c>
    </row>
    <row r="318" spans="2:12" ht="18">
      <c r="B318" s="30"/>
      <c r="C318" s="42" t="s">
        <v>14</v>
      </c>
      <c r="D318" s="43" t="s">
        <v>15</v>
      </c>
      <c r="E318" s="43" t="s">
        <v>16</v>
      </c>
      <c r="F318" s="43" t="s">
        <v>17</v>
      </c>
      <c r="G318" s="43" t="s">
        <v>18</v>
      </c>
      <c r="H318" s="43" t="s">
        <v>19</v>
      </c>
      <c r="I318" s="43" t="s">
        <v>20</v>
      </c>
      <c r="J318" s="43" t="s">
        <v>21</v>
      </c>
      <c r="K318" s="43" t="s">
        <v>22</v>
      </c>
      <c r="L318" s="44" t="s">
        <v>23</v>
      </c>
    </row>
    <row r="319" spans="2:12" ht="18">
      <c r="B319" s="14" t="s">
        <v>60</v>
      </c>
      <c r="C319" s="20">
        <f>Data!B306/Data!B279</f>
        <v>0.24280642640004999</v>
      </c>
      <c r="D319" s="21">
        <f>Data!C306/Data!C279</f>
        <v>0.2339030231103512</v>
      </c>
      <c r="E319" s="21">
        <f>Data!D306/Data!D279</f>
        <v>0.24220587494314655</v>
      </c>
      <c r="F319" s="21">
        <f>Data!E306/Data!E279</f>
        <v>0.24231154550205986</v>
      </c>
      <c r="G319" s="21">
        <f>Data!F306/Data!F279</f>
        <v>0.2547968964243144</v>
      </c>
      <c r="H319" s="21">
        <f>Data!G306/Data!G279</f>
        <v>0.25552810336657955</v>
      </c>
      <c r="I319" s="21">
        <f>Data!H306/Data!H279</f>
        <v>0.2560903512790862</v>
      </c>
      <c r="J319" s="21">
        <f>Data!I306/Data!I279</f>
        <v>0.24805881245110967</v>
      </c>
      <c r="K319" s="21">
        <f>Data!J306/Data!J279</f>
        <v>0.25208757761115225</v>
      </c>
      <c r="L319" s="22">
        <f>Data!K306/Data!K279</f>
        <v>0.2589403885710159</v>
      </c>
    </row>
    <row r="320" spans="2:12" ht="18">
      <c r="B320" s="35" t="s">
        <v>62</v>
      </c>
      <c r="C320" s="36">
        <f>C319*C85/C84*1.025</f>
        <v>0.23898953356344452</v>
      </c>
      <c r="D320" s="37">
        <f aca="true" t="shared" si="39" ref="D320:L320">D319*D85/D84*1.025</f>
        <v>0.23022609088657509</v>
      </c>
      <c r="E320" s="37">
        <f t="shared" si="39"/>
        <v>0.23839842271562153</v>
      </c>
      <c r="F320" s="37">
        <f t="shared" si="39"/>
        <v>0.23850243214387476</v>
      </c>
      <c r="G320" s="37">
        <f t="shared" si="39"/>
        <v>0.25079151459332066</v>
      </c>
      <c r="H320" s="37">
        <f t="shared" si="39"/>
        <v>0.25151122703529033</v>
      </c>
      <c r="I320" s="37">
        <f t="shared" si="39"/>
        <v>0.2520646364666189</v>
      </c>
      <c r="J320" s="37">
        <f t="shared" si="39"/>
        <v>0.24415935262898156</v>
      </c>
      <c r="K320" s="37">
        <f t="shared" si="39"/>
        <v>0.25060603386204133</v>
      </c>
      <c r="L320" s="38">
        <f t="shared" si="39"/>
        <v>0.25741857017077924</v>
      </c>
    </row>
    <row r="321" spans="2:12" ht="18">
      <c r="B321" s="15" t="s">
        <v>27</v>
      </c>
      <c r="C321" s="23">
        <f>Data!B307/Data!B280</f>
        <v>0.25123147937362866</v>
      </c>
      <c r="D321" s="18">
        <f>Data!C307/Data!C280</f>
        <v>0.24305393415830026</v>
      </c>
      <c r="E321" s="18">
        <f>Data!D307/Data!D280</f>
        <v>0.2662806979496198</v>
      </c>
      <c r="F321" s="18">
        <f>Data!E307/Data!E280</f>
        <v>0.270348581965054</v>
      </c>
      <c r="G321" s="18">
        <f>Data!F307/Data!F280</f>
        <v>0.2743669973148703</v>
      </c>
      <c r="H321" s="18">
        <f>Data!G307/Data!G280</f>
        <v>0.2688547396081563</v>
      </c>
      <c r="I321" s="18">
        <f>Data!H307/Data!H280</f>
        <v>0.26098857670579817</v>
      </c>
      <c r="J321" s="18">
        <f>Data!I307/Data!I280</f>
        <v>0.2550996624336923</v>
      </c>
      <c r="K321" s="18">
        <f>Data!J307/Data!J280</f>
        <v>0.2839276822308193</v>
      </c>
      <c r="L321" s="24">
        <f>Data!K307/Data!K280</f>
        <v>0.2863393410031614</v>
      </c>
    </row>
    <row r="322" spans="2:12" ht="18">
      <c r="B322" s="15" t="s">
        <v>28</v>
      </c>
      <c r="C322" s="23">
        <f>Data!B308/Data!B281</f>
        <v>0.24231785238536047</v>
      </c>
      <c r="D322" s="18">
        <f>Data!C308/Data!C281</f>
        <v>0.26101567483823934</v>
      </c>
      <c r="E322" s="18">
        <f>Data!D308/Data!D281</f>
        <v>0.24878763562781286</v>
      </c>
      <c r="F322" s="18">
        <f>Data!E308/Data!E281</f>
        <v>0.25225481064134314</v>
      </c>
      <c r="G322" s="18">
        <f>Data!F308/Data!F281</f>
        <v>0.26564073514602216</v>
      </c>
      <c r="H322" s="18">
        <f>Data!G308/Data!G281</f>
        <v>0.2514922840430417</v>
      </c>
      <c r="I322" s="18">
        <f>Data!H308/Data!H281</f>
        <v>0.25687872853955096</v>
      </c>
      <c r="J322" s="18">
        <f>Data!I308/Data!I281</f>
        <v>0.2429200648375243</v>
      </c>
      <c r="K322" s="18">
        <f>Data!J308/Data!J281</f>
        <v>0.2503446374414116</v>
      </c>
      <c r="L322" s="24">
        <f>Data!K308/Data!K281</f>
        <v>0.271698018476369</v>
      </c>
    </row>
    <row r="323" spans="2:12" ht="18">
      <c r="B323" s="15" t="s">
        <v>29</v>
      </c>
      <c r="C323" s="23">
        <f>Data!B309/Data!B282</f>
        <v>0.2909200773445053</v>
      </c>
      <c r="D323" s="18">
        <f>Data!C309/Data!C282</f>
        <v>0.3048643201838979</v>
      </c>
      <c r="E323" s="18">
        <f>Data!D309/Data!D282</f>
        <v>0.3028581912136802</v>
      </c>
      <c r="F323" s="18">
        <f>Data!E309/Data!E282</f>
        <v>0.3267506326706748</v>
      </c>
      <c r="G323" s="18">
        <f>Data!F309/Data!F282</f>
        <v>0.32403466632955485</v>
      </c>
      <c r="H323" s="18">
        <f>Data!G309/Data!G282</f>
        <v>0.34386450560325227</v>
      </c>
      <c r="I323" s="18">
        <f>Data!H309/Data!H282</f>
        <v>0.3132197788229312</v>
      </c>
      <c r="J323" s="18">
        <f>Data!I309/Data!I282</f>
        <v>0.31236131456791955</v>
      </c>
      <c r="K323" s="18">
        <f>Data!J309/Data!J282</f>
        <v>0.28766690133282424</v>
      </c>
      <c r="L323" s="24">
        <f>Data!K309/Data!K282</f>
        <v>0.33444014569386404</v>
      </c>
    </row>
    <row r="324" spans="2:12" ht="18">
      <c r="B324" s="15" t="s">
        <v>61</v>
      </c>
      <c r="C324" s="23">
        <f>Data!B310/Data!B283</f>
        <v>0.24741153481071393</v>
      </c>
      <c r="D324" s="18">
        <f>Data!C310/Data!C283</f>
        <v>0.2239143015420749</v>
      </c>
      <c r="E324" s="18">
        <f>Data!D310/Data!D283</f>
        <v>0.23235236912012255</v>
      </c>
      <c r="F324" s="18">
        <f>Data!E310/Data!E283</f>
        <v>0.21410581922063354</v>
      </c>
      <c r="G324" s="18">
        <f>Data!F310/Data!F283</f>
        <v>0.22652176858890574</v>
      </c>
      <c r="H324" s="18">
        <f>Data!G310/Data!G283</f>
        <v>0.22570422964441375</v>
      </c>
      <c r="I324" s="18">
        <f>Data!H310/Data!H283</f>
        <v>0.21889008091068116</v>
      </c>
      <c r="J324" s="18">
        <f>Data!I310/Data!I283</f>
        <v>0.20749510610295646</v>
      </c>
      <c r="K324" s="18">
        <f>Data!J310/Data!J283</f>
        <v>0.21356583882523122</v>
      </c>
      <c r="L324" s="24">
        <f>Data!K310/Data!K283</f>
        <v>0.22206432330448653</v>
      </c>
    </row>
    <row r="325" spans="2:12" ht="18">
      <c r="B325" s="31" t="s">
        <v>58</v>
      </c>
      <c r="C325" s="32">
        <f>C324*C90/C89*1.03</f>
        <v>0.22601417143838842</v>
      </c>
      <c r="D325" s="33">
        <f aca="true" t="shared" si="40" ref="D325:L325">D324*D90/D89*1.03</f>
        <v>0.20893202655195045</v>
      </c>
      <c r="E325" s="33">
        <f t="shared" si="40"/>
        <v>0.2112543368268768</v>
      </c>
      <c r="F325" s="33">
        <f t="shared" si="40"/>
        <v>0.19673093293184013</v>
      </c>
      <c r="G325" s="33">
        <f t="shared" si="40"/>
        <v>0.21099022875697815</v>
      </c>
      <c r="H325" s="33">
        <f t="shared" si="40"/>
        <v>0.22137855907721113</v>
      </c>
      <c r="I325" s="33">
        <f t="shared" si="40"/>
        <v>0.20956310620061175</v>
      </c>
      <c r="J325" s="33">
        <f t="shared" si="40"/>
        <v>0.20016595683730812</v>
      </c>
      <c r="K325" s="33">
        <f t="shared" si="40"/>
        <v>0.21910614619862134</v>
      </c>
      <c r="L325" s="34">
        <f t="shared" si="40"/>
        <v>0.21594657425587277</v>
      </c>
    </row>
    <row r="326" spans="2:12" ht="18">
      <c r="B326" s="15" t="s">
        <v>31</v>
      </c>
      <c r="C326" s="23">
        <f>Data!B311/Data!B284</f>
        <v>0.2301481640541121</v>
      </c>
      <c r="D326" s="18">
        <f>Data!C311/Data!C284</f>
        <v>0.23744871239768253</v>
      </c>
      <c r="E326" s="18">
        <f>Data!D311/Data!D284</f>
        <v>0.2928415456185322</v>
      </c>
      <c r="F326" s="18">
        <f>Data!E311/Data!E284</f>
        <v>0.3177617047078696</v>
      </c>
      <c r="G326" s="18">
        <f>Data!F311/Data!F284</f>
        <v>0.34444488328922945</v>
      </c>
      <c r="H326" s="18">
        <f>Data!G311/Data!G284</f>
        <v>0.4015115651800557</v>
      </c>
      <c r="I326" s="18">
        <f>Data!H311/Data!H284</f>
        <v>0.39020620332859135</v>
      </c>
      <c r="J326" s="18">
        <f>Data!I311/Data!I284</f>
        <v>0.3876299883782721</v>
      </c>
      <c r="K326" s="18">
        <f>Data!J311/Data!J284</f>
        <v>0.3986250427005372</v>
      </c>
      <c r="L326" s="24">
        <f>Data!K311/Data!K284</f>
        <v>0.4055847438268648</v>
      </c>
    </row>
    <row r="327" spans="2:12" ht="18">
      <c r="B327" s="15" t="s">
        <v>32</v>
      </c>
      <c r="C327" s="23">
        <f>Data!B312/Data!B285</f>
        <v>0.32259502842492477</v>
      </c>
      <c r="D327" s="18">
        <f>Data!C312/Data!C285</f>
        <v>0.4038079583590165</v>
      </c>
      <c r="E327" s="18">
        <f>Data!D312/Data!D285</f>
        <v>0.39658693374531634</v>
      </c>
      <c r="F327" s="18">
        <f>Data!E312/Data!E285</f>
        <v>0.3713494002260546</v>
      </c>
      <c r="G327" s="18">
        <f>Data!F312/Data!F285</f>
        <v>0.3241730843814062</v>
      </c>
      <c r="H327" s="18">
        <f>Data!G312/Data!G285</f>
        <v>0.23163980114492316</v>
      </c>
      <c r="I327" s="18">
        <f>Data!H312/Data!H285</f>
        <v>0.26510165277168346</v>
      </c>
      <c r="J327" s="18">
        <f>Data!I312/Data!I285</f>
        <v>0.25902132554641183</v>
      </c>
      <c r="K327" s="18">
        <f>Data!J312/Data!J285</f>
        <v>0.24084150694901743</v>
      </c>
      <c r="L327" s="24">
        <f>Data!K312/Data!K285</f>
        <v>0.23938194404604823</v>
      </c>
    </row>
    <row r="328" spans="2:12" ht="18">
      <c r="B328" s="15" t="s">
        <v>33</v>
      </c>
      <c r="C328" s="23">
        <f>Data!B313/Data!B286</f>
        <v>0.2683160939137903</v>
      </c>
      <c r="D328" s="18">
        <f>Data!C313/Data!C286</f>
        <v>0.29251415981352963</v>
      </c>
      <c r="E328" s="18">
        <f>Data!D313/Data!D286</f>
        <v>0.3208966381818809</v>
      </c>
      <c r="F328" s="18">
        <f>Data!E313/Data!E286</f>
        <v>0.3238405898266969</v>
      </c>
      <c r="G328" s="18">
        <f>Data!F313/Data!F286</f>
        <v>0.332849085472744</v>
      </c>
      <c r="H328" s="18">
        <f>Data!G313/Data!G286</f>
        <v>0.3402290281474033</v>
      </c>
      <c r="I328" s="18">
        <f>Data!H313/Data!H286</f>
        <v>0.33117647640814063</v>
      </c>
      <c r="J328" s="18">
        <f>Data!I313/Data!I286</f>
        <v>0.319723505833695</v>
      </c>
      <c r="K328" s="18">
        <f>Data!J313/Data!J286</f>
        <v>0.3114571234366921</v>
      </c>
      <c r="L328" s="24">
        <f>Data!K313/Data!K286</f>
        <v>0.32074661023118073</v>
      </c>
    </row>
    <row r="329" spans="2:12" ht="18">
      <c r="B329" s="16" t="s">
        <v>34</v>
      </c>
      <c r="C329" s="25">
        <f>Data!B314/Data!B287</f>
        <v>0.20345792579867558</v>
      </c>
      <c r="D329" s="19">
        <f>Data!C314/Data!C287</f>
        <v>0.18970662088732648</v>
      </c>
      <c r="E329" s="19">
        <f>Data!D314/Data!D287</f>
        <v>0.2075928662079027</v>
      </c>
      <c r="F329" s="19">
        <f>Data!E314/Data!E287</f>
        <v>0.20901523021683838</v>
      </c>
      <c r="G329" s="19">
        <f>Data!F314/Data!F287</f>
        <v>0.22249498596068992</v>
      </c>
      <c r="H329" s="19">
        <f>Data!G314/Data!G287</f>
        <v>0.22862579499336722</v>
      </c>
      <c r="I329" s="19">
        <f>Data!H314/Data!H287</f>
        <v>0.22877822192268046</v>
      </c>
      <c r="J329" s="19">
        <f>Data!I314/Data!I287</f>
        <v>0.22352145928732098</v>
      </c>
      <c r="K329" s="19">
        <f>Data!J314/Data!J287</f>
        <v>0.2351812271341882</v>
      </c>
      <c r="L329" s="26">
        <f>Data!K314/Data!K287</f>
        <v>0.2194068087488477</v>
      </c>
    </row>
    <row r="330" spans="2:12" ht="18">
      <c r="B330" s="15" t="s">
        <v>35</v>
      </c>
      <c r="C330" s="23">
        <f>Data!B315/Data!B288</f>
        <v>0.18909544630882927</v>
      </c>
      <c r="D330" s="18">
        <f>Data!C315/Data!C288</f>
        <v>0.18095146338704882</v>
      </c>
      <c r="E330" s="18">
        <f>Data!D315/Data!D288</f>
        <v>0.18726625563383856</v>
      </c>
      <c r="F330" s="18">
        <f>Data!E315/Data!E288</f>
        <v>0.19750797372899248</v>
      </c>
      <c r="G330" s="18">
        <f>Data!F315/Data!F288</f>
        <v>0.18692983528197607</v>
      </c>
      <c r="H330" s="18">
        <f>Data!G315/Data!G288</f>
        <v>0.2184663731706779</v>
      </c>
      <c r="I330" s="18">
        <f>Data!H315/Data!H288</f>
        <v>0.22257179604571295</v>
      </c>
      <c r="J330" s="18">
        <f>Data!I315/Data!I288</f>
        <v>0.22565618953747307</v>
      </c>
      <c r="K330" s="18">
        <f>Data!J315/Data!J288</f>
        <v>0.21545746439734376</v>
      </c>
      <c r="L330" s="24">
        <f>Data!K315/Data!K288</f>
        <v>0.2230645868653082</v>
      </c>
    </row>
    <row r="331" spans="2:12" ht="18">
      <c r="B331" s="31" t="s">
        <v>59</v>
      </c>
      <c r="C331" s="32">
        <f>C330*C96/C95*1.03</f>
        <v>0.16647549473525824</v>
      </c>
      <c r="D331" s="33">
        <f aca="true" t="shared" si="41" ref="D331:L331">D330*D96/D95*1.03</f>
        <v>0.16105917770203013</v>
      </c>
      <c r="E331" s="33">
        <f t="shared" si="41"/>
        <v>0.16450835701688593</v>
      </c>
      <c r="F331" s="33">
        <f t="shared" si="41"/>
        <v>0.17292221891133594</v>
      </c>
      <c r="G331" s="33">
        <f t="shared" si="41"/>
        <v>0.16859080556187256</v>
      </c>
      <c r="H331" s="33">
        <f t="shared" si="41"/>
        <v>0.19626534079064145</v>
      </c>
      <c r="I331" s="33">
        <f t="shared" si="41"/>
        <v>0.20495925438343687</v>
      </c>
      <c r="J331" s="33">
        <f t="shared" si="41"/>
        <v>0.21049888169808773</v>
      </c>
      <c r="K331" s="33">
        <f t="shared" si="41"/>
        <v>0.2000476293659349</v>
      </c>
      <c r="L331" s="34">
        <f t="shared" si="41"/>
        <v>0.19561717013539934</v>
      </c>
    </row>
    <row r="332" spans="2:12" ht="18">
      <c r="B332" s="15" t="s">
        <v>36</v>
      </c>
      <c r="C332" s="23">
        <f>Data!B316/Data!B289*1.04</f>
        <v>0.3207860951264992</v>
      </c>
      <c r="D332" s="18">
        <f>Data!C316/Data!C289</f>
        <v>0.32320732668136654</v>
      </c>
      <c r="E332" s="18">
        <f>Data!D316/Data!D289</f>
        <v>0.2714556369934987</v>
      </c>
      <c r="F332" s="18">
        <f>Data!E316/Data!E289</f>
        <v>0.22848751147913723</v>
      </c>
      <c r="G332" s="18">
        <f>Data!F316/Data!F289</f>
        <v>0.28001630869746863</v>
      </c>
      <c r="H332" s="18">
        <f>Data!G316/Data!G289</f>
        <v>0.2378767779043925</v>
      </c>
      <c r="I332" s="18">
        <f>Data!H316/Data!H289</f>
        <v>0.28249499914203846</v>
      </c>
      <c r="J332" s="18">
        <f>Data!I316/Data!I289</f>
        <v>0.25887134174072984</v>
      </c>
      <c r="K332" s="18">
        <f>Data!J316/Data!J289</f>
        <v>0.2581829370964089</v>
      </c>
      <c r="L332" s="24">
        <f>Data!K316/Data!K289</f>
        <v>0.26844318111924365</v>
      </c>
    </row>
    <row r="333" spans="2:12" ht="18">
      <c r="B333" s="15" t="s">
        <v>37</v>
      </c>
      <c r="C333" s="23">
        <f>Data!B317/Data!B290</f>
        <v>0.26960676396913136</v>
      </c>
      <c r="D333" s="18">
        <f>Data!C317/Data!C290</f>
        <v>0.24135861945615988</v>
      </c>
      <c r="E333" s="18">
        <f>Data!D317/Data!D290</f>
        <v>0.2499117663801446</v>
      </c>
      <c r="F333" s="18">
        <f>Data!E317/Data!E290</f>
        <v>0.24582787868120262</v>
      </c>
      <c r="G333" s="18">
        <f>Data!F317/Data!F290</f>
        <v>0.24796323709517673</v>
      </c>
      <c r="H333" s="18">
        <f>Data!G317/Data!G290</f>
        <v>0.2905254934585982</v>
      </c>
      <c r="I333" s="18">
        <f>Data!H317/Data!H290</f>
        <v>0.25563334764181433</v>
      </c>
      <c r="J333" s="18">
        <f>Data!I317/Data!I290</f>
        <v>0.24863651698028338</v>
      </c>
      <c r="K333" s="18">
        <f>Data!J317/Data!J290</f>
        <v>0.24239564527599977</v>
      </c>
      <c r="L333" s="24">
        <f>Data!K317/Data!K290</f>
        <v>0.32771181735835825</v>
      </c>
    </row>
    <row r="334" spans="2:12" ht="18">
      <c r="B334" s="15" t="s">
        <v>38</v>
      </c>
      <c r="C334" s="23">
        <f>Data!B318/Data!B291</f>
        <v>0.35748604852427707</v>
      </c>
      <c r="D334" s="18">
        <f>Data!C318/Data!C291</f>
        <v>0.3431054267410145</v>
      </c>
      <c r="E334" s="18">
        <f>Data!D318/Data!D291</f>
        <v>0.3580985396911713</v>
      </c>
      <c r="F334" s="18">
        <f>Data!E318/Data!E291</f>
        <v>0.35364170297994424</v>
      </c>
      <c r="G334" s="18">
        <f>Data!F318/Data!F291</f>
        <v>0.36536110482227757</v>
      </c>
      <c r="H334" s="18">
        <f>Data!G318/Data!G291</f>
        <v>0.31910878059230996</v>
      </c>
      <c r="I334" s="18">
        <f>Data!H318/Data!H291</f>
        <v>0.3172026093449868</v>
      </c>
      <c r="J334" s="18">
        <f>Data!I318/Data!I291</f>
        <v>0.30735288358188173</v>
      </c>
      <c r="K334" s="18">
        <f>Data!J318/Data!J291</f>
        <v>0.3193614046548311</v>
      </c>
      <c r="L334" s="24">
        <f>Data!K318/Data!K291</f>
        <v>0.3402214864710583</v>
      </c>
    </row>
    <row r="335" spans="2:12" ht="18">
      <c r="B335" s="15" t="s">
        <v>39</v>
      </c>
      <c r="C335" s="23">
        <f>Data!B319/Data!B292</f>
        <v>0.1659585700638544</v>
      </c>
      <c r="D335" s="18">
        <f>Data!C319/Data!C292</f>
        <v>0.17655114844330824</v>
      </c>
      <c r="E335" s="18">
        <f>Data!D319/Data!D292</f>
        <v>0.20646038848774534</v>
      </c>
      <c r="F335" s="18">
        <f>Data!E319/Data!E292</f>
        <v>0.23814014667378114</v>
      </c>
      <c r="G335" s="18">
        <f>Data!F319/Data!F292</f>
        <v>0.2189196477775042</v>
      </c>
      <c r="H335" s="18">
        <f>Data!G319/Data!G292</f>
        <v>0.20334663492169947</v>
      </c>
      <c r="I335" s="18">
        <f>Data!H319/Data!H292</f>
        <v>0.21732431377101427</v>
      </c>
      <c r="J335" s="18">
        <f>Data!I319/Data!I292</f>
        <v>0.20009814132350584</v>
      </c>
      <c r="K335" s="18">
        <f>Data!J319/Data!J292</f>
        <v>0.185414303552535</v>
      </c>
      <c r="L335" s="24">
        <f>Data!K319/Data!K292</f>
        <v>0.16842303941615025</v>
      </c>
    </row>
    <row r="336" spans="2:12" ht="18">
      <c r="B336" s="15" t="s">
        <v>41</v>
      </c>
      <c r="C336" s="23">
        <f>Data!B320/Data!B293</f>
        <v>0.2804939540105222</v>
      </c>
      <c r="D336" s="18">
        <f>Data!C320/Data!C293</f>
        <v>0.2732649090007249</v>
      </c>
      <c r="E336" s="18">
        <f>Data!D320/Data!D293</f>
        <v>0.26288084977697135</v>
      </c>
      <c r="F336" s="18">
        <f>Data!E320/Data!E293</f>
        <v>0.2819283000413798</v>
      </c>
      <c r="G336" s="18">
        <f>Data!F320/Data!F293</f>
        <v>0.2919386199530795</v>
      </c>
      <c r="H336" s="18">
        <f>Data!G320/Data!G293</f>
        <v>0.29167914853125165</v>
      </c>
      <c r="I336" s="18">
        <f>Data!H320/Data!H293</f>
        <v>0.29590869762267724</v>
      </c>
      <c r="J336" s="18">
        <f>Data!I320/Data!I293</f>
        <v>0.2790273556231003</v>
      </c>
      <c r="K336" s="18">
        <f>Data!J320/Data!J293</f>
        <v>0.2863826128714942</v>
      </c>
      <c r="L336" s="24">
        <f>Data!K320/Data!K293</f>
        <v>0.3105039630805653</v>
      </c>
    </row>
    <row r="337" spans="2:12" ht="18">
      <c r="B337" s="15" t="s">
        <v>42</v>
      </c>
      <c r="C337" s="23">
        <f>Data!B321/Data!B294</f>
        <v>0.27513143416065533</v>
      </c>
      <c r="D337" s="18">
        <f>Data!C321/Data!C294</f>
        <v>0.23136828332032758</v>
      </c>
      <c r="E337" s="18">
        <f>Data!D321/Data!D294</f>
        <v>0.24649258498218396</v>
      </c>
      <c r="F337" s="18">
        <f>Data!E321/Data!E294</f>
        <v>0.2461504779975188</v>
      </c>
      <c r="G337" s="18">
        <f>Data!F321/Data!F294</f>
        <v>0.24870824419944051</v>
      </c>
      <c r="H337" s="18">
        <f>Data!G321/Data!G294</f>
        <v>0.20269018030313915</v>
      </c>
      <c r="I337" s="18">
        <f>Data!H321/Data!H294</f>
        <v>0.22679196865138537</v>
      </c>
      <c r="J337" s="18">
        <f>Data!I321/Data!I294</f>
        <v>0.22758449744161754</v>
      </c>
      <c r="K337" s="18">
        <f>Data!J321/Data!J294</f>
        <v>0.22262679073434372</v>
      </c>
      <c r="L337" s="24">
        <f>Data!K321/Data!K294</f>
        <v>0.24706223807905764</v>
      </c>
    </row>
    <row r="338" spans="2:12" ht="18">
      <c r="B338" s="17" t="s">
        <v>43</v>
      </c>
      <c r="C338" s="27">
        <f>Data!B322/Data!B295</f>
        <v>0.20215791209672868</v>
      </c>
      <c r="D338" s="28">
        <f>Data!C322/Data!C295</f>
        <v>0.17393762703036778</v>
      </c>
      <c r="E338" s="28">
        <f>Data!D322/Data!D295</f>
        <v>0.1495722779306061</v>
      </c>
      <c r="F338" s="28">
        <f>Data!E322/Data!E295</f>
        <v>0.16248037360115286</v>
      </c>
      <c r="G338" s="28">
        <f>Data!F322/Data!F295</f>
        <v>0.13898871767610707</v>
      </c>
      <c r="H338" s="28">
        <f>Data!G322/Data!G295</f>
        <v>0.15450432752730123</v>
      </c>
      <c r="I338" s="28">
        <f>Data!H322/Data!H295</f>
        <v>0.1794743525008331</v>
      </c>
      <c r="J338" s="28">
        <f>Data!I322/Data!I295</f>
        <v>0.16398755213267976</v>
      </c>
      <c r="K338" s="28">
        <f>Data!J322/Data!J295</f>
        <v>0.1631027930130507</v>
      </c>
      <c r="L338" s="29"/>
    </row>
    <row r="339" ht="15">
      <c r="B339" s="6" t="s">
        <v>63</v>
      </c>
    </row>
  </sheetData>
  <sheetProtection/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pc</cp:lastModifiedBy>
  <dcterms:created xsi:type="dcterms:W3CDTF">2022-01-28T10:56:21Z</dcterms:created>
  <dcterms:modified xsi:type="dcterms:W3CDTF">2022-04-19T16:32:54Z</dcterms:modified>
  <cp:category/>
  <cp:version/>
  <cp:contentType/>
  <cp:contentStatus/>
</cp:coreProperties>
</file>